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Бюджет!$B$93</definedName>
    <definedName name="FIO" localSheetId="0">Бюджет!$F$93</definedName>
    <definedName name="SIGN" localSheetId="0">Бюджет!$B$13:$H$92</definedName>
  </definedNames>
  <calcPr calcId="145621"/>
</workbook>
</file>

<file path=xl/calcChain.xml><?xml version="1.0" encoding="utf-8"?>
<calcChain xmlns="http://schemas.openxmlformats.org/spreadsheetml/2006/main">
  <c r="H136" i="3" l="1"/>
  <c r="H135" i="3" s="1"/>
  <c r="G137" i="3"/>
  <c r="G136" i="3" s="1"/>
  <c r="G135" i="3" s="1"/>
  <c r="G138" i="3"/>
  <c r="H138" i="3"/>
  <c r="H137" i="3" s="1"/>
  <c r="F138" i="3"/>
  <c r="F137" i="3" s="1"/>
  <c r="F136" i="3" s="1"/>
  <c r="F135" i="3" s="1"/>
  <c r="G134" i="3"/>
  <c r="F134" i="3"/>
  <c r="G123" i="3"/>
  <c r="G122" i="3" s="1"/>
  <c r="G121" i="3" s="1"/>
  <c r="G120" i="3" s="1"/>
  <c r="H123" i="3"/>
  <c r="H122" i="3" s="1"/>
  <c r="H121" i="3" s="1"/>
  <c r="H120" i="3" s="1"/>
  <c r="F123" i="3"/>
  <c r="F122" i="3" s="1"/>
  <c r="F121" i="3" s="1"/>
  <c r="F120" i="3" s="1"/>
  <c r="G128" i="3"/>
  <c r="G127" i="3" s="1"/>
  <c r="G126" i="3" s="1"/>
  <c r="G125" i="3" s="1"/>
  <c r="H128" i="3"/>
  <c r="H127" i="3" s="1"/>
  <c r="H126" i="3" s="1"/>
  <c r="H125" i="3" s="1"/>
  <c r="F128" i="3"/>
  <c r="F127" i="3" s="1"/>
  <c r="F126" i="3" s="1"/>
  <c r="F125" i="3" s="1"/>
  <c r="G118" i="3"/>
  <c r="G117" i="3" s="1"/>
  <c r="G116" i="3" s="1"/>
  <c r="G115" i="3" s="1"/>
  <c r="H118" i="3"/>
  <c r="H117" i="3" s="1"/>
  <c r="H116" i="3" s="1"/>
  <c r="H115" i="3" s="1"/>
  <c r="F118" i="3"/>
  <c r="F117" i="3" s="1"/>
  <c r="F116" i="3" s="1"/>
  <c r="F115" i="3" s="1"/>
  <c r="G108" i="3"/>
  <c r="G107" i="3" s="1"/>
  <c r="G106" i="3" s="1"/>
  <c r="H108" i="3"/>
  <c r="H107" i="3" s="1"/>
  <c r="H106" i="3" s="1"/>
  <c r="F108" i="3"/>
  <c r="F107" i="3" s="1"/>
  <c r="F106" i="3" s="1"/>
  <c r="G104" i="3"/>
  <c r="G103" i="3" s="1"/>
  <c r="G102" i="3" s="1"/>
  <c r="G101" i="3" s="1"/>
  <c r="H104" i="3"/>
  <c r="H103" i="3" s="1"/>
  <c r="H102" i="3" s="1"/>
  <c r="F104" i="3"/>
  <c r="F103" i="3" s="1"/>
  <c r="F102" i="3" s="1"/>
  <c r="F101" i="3" s="1"/>
  <c r="G98" i="3"/>
  <c r="G97" i="3" s="1"/>
  <c r="G96" i="3" s="1"/>
  <c r="G99" i="3"/>
  <c r="H99" i="3"/>
  <c r="H98" i="3" s="1"/>
  <c r="H97" i="3" s="1"/>
  <c r="H96" i="3" s="1"/>
  <c r="F99" i="3"/>
  <c r="F98" i="3" s="1"/>
  <c r="F97" i="3" s="1"/>
  <c r="F96" i="3" s="1"/>
  <c r="G86" i="3"/>
  <c r="F86" i="3"/>
  <c r="F82" i="3"/>
  <c r="H77" i="3"/>
  <c r="G77" i="3"/>
  <c r="F77" i="3"/>
  <c r="F70" i="3"/>
  <c r="F69" i="3" s="1"/>
  <c r="F68" i="3" s="1"/>
  <c r="F67" i="3" s="1"/>
  <c r="F66" i="3" s="1"/>
  <c r="G69" i="3"/>
  <c r="G68" i="3" s="1"/>
  <c r="G67" i="3" s="1"/>
  <c r="G66" i="3" s="1"/>
  <c r="H69" i="3"/>
  <c r="H68" i="3" s="1"/>
  <c r="H67" i="3" s="1"/>
  <c r="H66" i="3" s="1"/>
  <c r="F65" i="3"/>
  <c r="F59" i="3"/>
  <c r="F58" i="3" s="1"/>
  <c r="F57" i="3" s="1"/>
  <c r="F56" i="3"/>
  <c r="G49" i="3"/>
  <c r="G48" i="3" s="1"/>
  <c r="G47" i="3" s="1"/>
  <c r="G46" i="3" s="1"/>
  <c r="H49" i="3"/>
  <c r="H48" i="3"/>
  <c r="H47" i="3" s="1"/>
  <c r="H46" i="3" s="1"/>
  <c r="F49" i="3"/>
  <c r="F48" i="3" s="1"/>
  <c r="F47" i="3" s="1"/>
  <c r="F46" i="3" s="1"/>
  <c r="G27" i="3"/>
  <c r="G26" i="3" s="1"/>
  <c r="G25" i="3" s="1"/>
  <c r="G24" i="3" s="1"/>
  <c r="G23" i="3" s="1"/>
  <c r="H27" i="3"/>
  <c r="H26" i="3" s="1"/>
  <c r="H25" i="3" s="1"/>
  <c r="H24" i="3" s="1"/>
  <c r="H23" i="3" s="1"/>
  <c r="F27" i="3"/>
  <c r="F26" i="3" s="1"/>
  <c r="F25" i="3" s="1"/>
  <c r="F24" i="3" s="1"/>
  <c r="F23" i="3" s="1"/>
  <c r="G20" i="3"/>
  <c r="H20" i="3"/>
  <c r="G18" i="3"/>
  <c r="G17" i="3" s="1"/>
  <c r="H18" i="3"/>
  <c r="H17" i="3" s="1"/>
  <c r="F18" i="3"/>
  <c r="F17" i="3" s="1"/>
  <c r="F21" i="3"/>
  <c r="F20" i="3" s="1"/>
  <c r="H101" i="3" l="1"/>
  <c r="G55" i="3"/>
  <c r="G54" i="3" s="1"/>
  <c r="G53" i="3" s="1"/>
  <c r="H55" i="3"/>
  <c r="H54" i="3" s="1"/>
  <c r="H53" i="3" s="1"/>
  <c r="G64" i="3"/>
  <c r="G63" i="3" s="1"/>
  <c r="G62" i="3" s="1"/>
  <c r="G61" i="3" s="1"/>
  <c r="H64" i="3"/>
  <c r="H63" i="3" s="1"/>
  <c r="H62" i="3" s="1"/>
  <c r="H61" i="3" s="1"/>
  <c r="F64" i="3"/>
  <c r="F63" i="3" s="1"/>
  <c r="F62" i="3" s="1"/>
  <c r="F61" i="3" s="1"/>
  <c r="H133" i="3"/>
  <c r="H132" i="3" s="1"/>
  <c r="H131" i="3" s="1"/>
  <c r="H113" i="3"/>
  <c r="H112" i="3" s="1"/>
  <c r="H111" i="3" s="1"/>
  <c r="H110" i="3" s="1"/>
  <c r="H94" i="3"/>
  <c r="H93" i="3" s="1"/>
  <c r="H92" i="3" s="1"/>
  <c r="H91" i="3" s="1"/>
  <c r="H89" i="3"/>
  <c r="H88" i="3" s="1"/>
  <c r="H87" i="3" s="1"/>
  <c r="H85" i="3"/>
  <c r="H84" i="3" s="1"/>
  <c r="H83" i="3" s="1"/>
  <c r="H81" i="3"/>
  <c r="H80" i="3" s="1"/>
  <c r="H79" i="3" s="1"/>
  <c r="H76" i="3"/>
  <c r="H75" i="3" s="1"/>
  <c r="H74" i="3" s="1"/>
  <c r="H73" i="3" s="1"/>
  <c r="H59" i="3"/>
  <c r="H58" i="3" s="1"/>
  <c r="H57" i="3" s="1"/>
  <c r="H44" i="3"/>
  <c r="H43" i="3" s="1"/>
  <c r="H42" i="3" s="1"/>
  <c r="H41" i="3" s="1"/>
  <c r="H40" i="3" s="1"/>
  <c r="H38" i="3"/>
  <c r="H37" i="3" s="1"/>
  <c r="H36" i="3" s="1"/>
  <c r="H35" i="3" s="1"/>
  <c r="H33" i="3"/>
  <c r="H32" i="3" s="1"/>
  <c r="H31" i="3" s="1"/>
  <c r="H30" i="3" s="1"/>
  <c r="H16" i="3"/>
  <c r="H15" i="3" s="1"/>
  <c r="H14" i="3" s="1"/>
  <c r="G133" i="3"/>
  <c r="G132" i="3" s="1"/>
  <c r="G131" i="3" s="1"/>
  <c r="G130" i="3" s="1"/>
  <c r="G112" i="3"/>
  <c r="G111" i="3" s="1"/>
  <c r="G110" i="3" s="1"/>
  <c r="G94" i="3"/>
  <c r="G93" i="3" s="1"/>
  <c r="G92" i="3" s="1"/>
  <c r="G91" i="3" s="1"/>
  <c r="G89" i="3"/>
  <c r="G88" i="3" s="1"/>
  <c r="G87" i="3" s="1"/>
  <c r="G85" i="3"/>
  <c r="G84" i="3" s="1"/>
  <c r="G83" i="3" s="1"/>
  <c r="G81" i="3"/>
  <c r="G80" i="3" s="1"/>
  <c r="G79" i="3" s="1"/>
  <c r="G76" i="3"/>
  <c r="G75" i="3" s="1"/>
  <c r="G74" i="3" s="1"/>
  <c r="G73" i="3" s="1"/>
  <c r="G59" i="3"/>
  <c r="G58" i="3" s="1"/>
  <c r="G57" i="3" s="1"/>
  <c r="G44" i="3"/>
  <c r="G43" i="3" s="1"/>
  <c r="G42" i="3" s="1"/>
  <c r="G41" i="3" s="1"/>
  <c r="G40" i="3" s="1"/>
  <c r="G38" i="3"/>
  <c r="G37" i="3" s="1"/>
  <c r="G36" i="3" s="1"/>
  <c r="G35" i="3" s="1"/>
  <c r="G33" i="3"/>
  <c r="G32" i="3" s="1"/>
  <c r="G31" i="3" s="1"/>
  <c r="G30" i="3" s="1"/>
  <c r="G16" i="3"/>
  <c r="G15" i="3" s="1"/>
  <c r="G14" i="3" s="1"/>
  <c r="F133" i="3"/>
  <c r="F132" i="3" s="1"/>
  <c r="F131" i="3" s="1"/>
  <c r="F130" i="3" s="1"/>
  <c r="F113" i="3"/>
  <c r="F112" i="3" s="1"/>
  <c r="F111" i="3" s="1"/>
  <c r="F110" i="3" s="1"/>
  <c r="F94" i="3"/>
  <c r="F93" i="3" s="1"/>
  <c r="F92" i="3" s="1"/>
  <c r="F91" i="3" s="1"/>
  <c r="F89" i="3"/>
  <c r="F88" i="3" s="1"/>
  <c r="F87" i="3" s="1"/>
  <c r="F85" i="3"/>
  <c r="F84" i="3" s="1"/>
  <c r="F83" i="3" s="1"/>
  <c r="F81" i="3"/>
  <c r="F80" i="3" s="1"/>
  <c r="F79" i="3" s="1"/>
  <c r="F76" i="3"/>
  <c r="F75" i="3" s="1"/>
  <c r="F74" i="3" s="1"/>
  <c r="F73" i="3" s="1"/>
  <c r="F55" i="3"/>
  <c r="F54" i="3" s="1"/>
  <c r="F53" i="3" s="1"/>
  <c r="F44" i="3"/>
  <c r="F43" i="3" s="1"/>
  <c r="F42" i="3" s="1"/>
  <c r="F41" i="3" s="1"/>
  <c r="F40" i="3" s="1"/>
  <c r="F38" i="3"/>
  <c r="F37" i="3" s="1"/>
  <c r="F36" i="3" s="1"/>
  <c r="F35" i="3" s="1"/>
  <c r="F33" i="3"/>
  <c r="F32" i="3" s="1"/>
  <c r="F31" i="3" s="1"/>
  <c r="F30" i="3" s="1"/>
  <c r="F78" i="3" l="1"/>
  <c r="F72" i="3" s="1"/>
  <c r="G78" i="3"/>
  <c r="G72" i="3" s="1"/>
  <c r="G71" i="3" s="1"/>
  <c r="H78" i="3"/>
  <c r="H72" i="3" s="1"/>
  <c r="H71" i="3" s="1"/>
  <c r="F29" i="3"/>
  <c r="F52" i="3"/>
  <c r="F51" i="3" s="1"/>
  <c r="H29" i="3"/>
  <c r="G29" i="3"/>
  <c r="H52" i="3"/>
  <c r="G52" i="3"/>
  <c r="G51" i="3" s="1"/>
  <c r="G141" i="3" l="1"/>
  <c r="H51" i="3"/>
  <c r="H13" i="3" s="1"/>
  <c r="H141" i="3" s="1"/>
  <c r="G13" i="3"/>
  <c r="F16" i="3"/>
  <c r="F15" i="3" s="1"/>
  <c r="F14" i="3" s="1"/>
  <c r="F13" i="3" s="1"/>
  <c r="F71" i="3" l="1"/>
  <c r="F141" i="3" s="1"/>
</calcChain>
</file>

<file path=xl/sharedStrings.xml><?xml version="1.0" encoding="utf-8"?>
<sst xmlns="http://schemas.openxmlformats.org/spreadsheetml/2006/main" count="602" uniqueCount="270">
  <si>
    <t/>
  </si>
  <si>
    <t>руб.</t>
  </si>
  <si>
    <t>Глава муниципального образования в рамках непрограммных расходов органов местного самоуправления</t>
  </si>
  <si>
    <t>Функционирование Администрации Старокопского сельсовета</t>
  </si>
  <si>
    <t>Непрограммные расходы органов местного самоуправления</t>
  </si>
  <si>
    <t>Доплаты к пенсиям, дополнительное пенсионное обеспечение по администрации Старокопского сельсовета в рамках непрограммных расходов органов местного самоуправления</t>
  </si>
  <si>
    <t>Подпрограмма "Содержание автомобильных дорог в границах поселения"</t>
  </si>
  <si>
    <t>540</t>
  </si>
  <si>
    <t>Подпрограмма "Организация благоустройства территории поселения"</t>
  </si>
  <si>
    <t>Подпрограмма "Организация ритуальных услуг и содержание мест захоронения"</t>
  </si>
  <si>
    <t>Резервные фонды местных администраций в рамках непрограммных расходов органов местного самоуправления</t>
  </si>
  <si>
    <t>870</t>
  </si>
  <si>
    <t>Руководство и управление в сфере установленных функций органов местного самоуправления по администрации Старокопского сельсовета в рамках непрограммных расходов органов местного самоуправления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</si>
  <si>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</si>
  <si>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</si>
  <si>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</si>
  <si>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№ строки</t>
  </si>
  <si>
    <t>240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</si>
  <si>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</si>
  <si>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</si>
  <si>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</si>
  <si>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0409</t>
  </si>
  <si>
    <t>0400</t>
  </si>
  <si>
    <t>Национальная экономика</t>
  </si>
  <si>
    <t>Дорожное хозяйство (дорожные фонды)</t>
  </si>
  <si>
    <t>0300</t>
  </si>
  <si>
    <t>0310</t>
  </si>
  <si>
    <t>Жилищно-коммунальное хозяйство</t>
  </si>
  <si>
    <t>Благоустройство</t>
  </si>
  <si>
    <t>0500</t>
  </si>
  <si>
    <t>0503</t>
  </si>
  <si>
    <t>100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</si>
  <si>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</si>
  <si>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</si>
  <si>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</si>
  <si>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бюджетные ассигнования</t>
  </si>
  <si>
    <t>Уплата  налогов, сборов и иных платежей</t>
  </si>
  <si>
    <t>800</t>
  </si>
  <si>
    <t>850</t>
  </si>
  <si>
    <t>0800</t>
  </si>
  <si>
    <t>0801</t>
  </si>
  <si>
    <t xml:space="preserve">Культура, кинематография </t>
  </si>
  <si>
    <t>Культура</t>
  </si>
  <si>
    <t>Межбюджетные трансферты</t>
  </si>
  <si>
    <t>Иные межбюджетные трансферты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</si>
  <si>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</si>
  <si>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</si>
  <si>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</si>
  <si>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</si>
  <si>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</si>
  <si>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</si>
  <si>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Резервные средства</t>
  </si>
  <si>
    <t>0111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</si>
  <si>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</si>
  <si>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</si>
  <si>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</si>
  <si>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</si>
  <si>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</si>
  <si>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</si>
  <si>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1000</t>
  </si>
  <si>
    <t>1001</t>
  </si>
  <si>
    <t>Другие общегосударственные вопросы</t>
  </si>
  <si>
    <t>0113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</si>
  <si>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</si>
  <si>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</si>
  <si>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500</t>
  </si>
  <si>
    <t>1400</t>
  </si>
  <si>
    <t>1403</t>
  </si>
  <si>
    <t>Национальная оборона</t>
  </si>
  <si>
    <t>Мобилизационная и вневойсковая подготовка</t>
  </si>
  <si>
    <t>0200</t>
  </si>
  <si>
    <t>0203</t>
  </si>
  <si>
    <t>ИТОГО</t>
  </si>
  <si>
    <t>Раздел, подраздел</t>
  </si>
  <si>
    <t>0500000000</t>
  </si>
  <si>
    <t>0510000000</t>
  </si>
  <si>
    <t>0520000000</t>
  </si>
  <si>
    <t>0530000000</t>
  </si>
  <si>
    <t>0540000000</t>
  </si>
  <si>
    <t>0550000000</t>
  </si>
  <si>
    <t>9000000000</t>
  </si>
  <si>
    <t>9020000000</t>
  </si>
  <si>
    <t>9020000200</t>
  </si>
  <si>
    <t>9020000210</t>
  </si>
  <si>
    <t>9020000240</t>
  </si>
  <si>
    <t>9020000250</t>
  </si>
  <si>
    <t>9020000320</t>
  </si>
  <si>
    <t>9020051180</t>
  </si>
  <si>
    <t>9020075140</t>
  </si>
  <si>
    <t>Условно утвержденные расходы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</si>
  <si>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</si>
  <si>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</si>
  <si>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</si>
  <si>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</si>
  <si>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</si>
  <si>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</si>
  <si>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</si>
  <si>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</si>
  <si>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</si>
  <si>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</si>
  <si>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</si>
  <si>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</si>
  <si>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</si>
  <si>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</si>
  <si>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71</t>
  </si>
  <si>
    <t>72</t>
  </si>
  <si>
    <t>73</t>
  </si>
  <si>
    <t>74</t>
  </si>
  <si>
    <t>75</t>
  </si>
  <si>
    <t>Сумма на 2024 год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</si>
  <si>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</si>
  <si>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</si>
  <si>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</si>
  <si>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</si>
  <si>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</si>
  <si>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</si>
  <si>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</si>
  <si>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</si>
  <si>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</si>
  <si>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</si>
  <si>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</si>
  <si>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</si>
  <si>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</si>
  <si>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</si>
  <si>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</si>
  <si>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</si>
  <si>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</si>
  <si>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</si>
  <si>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</si>
  <si>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</si>
  <si>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</si>
  <si>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</si>
  <si>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</si>
  <si>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</si>
  <si>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</si>
  <si>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Сумма на 2025 год</t>
  </si>
  <si>
    <t>0510005160</t>
  </si>
  <si>
    <t>0510015090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</si>
  <si>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"Старокопский сельсовет"</t>
  </si>
  <si>
    <t>Подпрограмма "Предупреждение и ликвидация последствий чрезвычайных ситуаций в границах поселения, профилактик терроризма"</t>
  </si>
  <si>
    <t>0520005160</t>
  </si>
  <si>
    <t>0314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</si>
  <si>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</si>
  <si>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</si>
  <si>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Подпрограмма "Обеспечение первичных мер пожарной безопасности"</t>
  </si>
  <si>
    <t>Защита населения и территории от чрезвычайных ситуаций природного и техногенного характера, пожарная безопасность</t>
  </si>
  <si>
    <t>0530005100</t>
  </si>
  <si>
    <t>0530005110</t>
  </si>
  <si>
    <t>0540005040</t>
  </si>
  <si>
    <t>0540005050</t>
  </si>
  <si>
    <t>0550005150</t>
  </si>
  <si>
    <t>0550005160</t>
  </si>
  <si>
    <t>0550005170</t>
  </si>
  <si>
    <t>9020000290</t>
  </si>
  <si>
    <t>0600</t>
  </si>
  <si>
    <t>0605</t>
  </si>
  <si>
    <t>Охрана окружающей среды</t>
  </si>
  <si>
    <t>Другие вопросы в области охраны окрущающей среды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</si>
  <si>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</si>
  <si>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поседений в рамках непрограммных расходов органов местного самоуправления</t>
  </si>
  <si>
    <t>9020000330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</si>
  <si>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органов местного самоуправления</t>
  </si>
  <si>
    <t>9020000410</t>
  </si>
  <si>
    <t>9020000420</t>
  </si>
  <si>
    <t>600</t>
  </si>
  <si>
    <t>610</t>
  </si>
  <si>
    <t>Обеспечение деятельности  подведомственных учрежедений</t>
  </si>
  <si>
    <t xml:space="preserve"> 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</si>
  <si>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</si>
  <si>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</si>
  <si>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</si>
  <si>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Распределение бюджетных ассигнований по целевым статьям(муниципальным программам и непрограммным направлениям деятельности), группам и подгруппам видов расходов на 2024 год и плановый период 2025-2026 годов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</si>
  <si>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</si>
  <si>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</si>
  <si>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</si>
  <si>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</si>
  <si>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</si>
  <si>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</si>
  <si>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</si>
  <si>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</si>
  <si>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</si>
  <si>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</si>
  <si>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</si>
  <si>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</si>
  <si>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</si>
  <si>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</si>
  <si>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</si>
  <si>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</si>
  <si>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</si>
  <si>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</si>
  <si>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</si>
  <si>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</si>
  <si>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</si>
  <si>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</si>
  <si>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</si>
  <si>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</si>
  <si>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</si>
  <si>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</si>
  <si>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</si>
  <si>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</si>
  <si>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</si>
  <si>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</si>
  <si>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</si>
  <si>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</si>
  <si>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</si>
  <si>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</si>
  <si>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</si>
  <si>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</si>
  <si>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</si>
  <si>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</si>
  <si>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</si>
  <si>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</si>
  <si>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</si>
  <si>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</si>
  <si>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</si>
  <si>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</si>
  <si>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</si>
  <si>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</si>
  <si>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</si>
  <si>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</si>
  <si>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</si>
  <si>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</si>
  <si>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</si>
  <si>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</si>
  <si>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</si>
  <si>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</si>
  <si>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</si>
  <si>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</si>
  <si>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</si>
  <si>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</si>
  <si>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</si>
  <si>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</si>
  <si>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</si>
  <si>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</si>
  <si>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</si>
  <si>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</si>
  <si>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</si>
  <si>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</si>
  <si>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</si>
  <si>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</si>
  <si>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</si>
  <si>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</si>
  <si>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</si>
  <si>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</si>
  <si>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</si>
  <si>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</si>
  <si>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</si>
  <si>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</si>
  <si>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</si>
  <si>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</si>
  <si>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</si>
  <si>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</si>
  <si>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</si>
  <si>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</si>
  <si>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</si>
  <si>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Сумма на 2026 год</t>
  </si>
  <si>
    <t>Расходы на мероприятия по охране окружающей среды</t>
  </si>
  <si>
    <r>
      <t xml:space="preserve">                                                                                                                                              </t>
    </r>
    <r>
      <rPr>
        <b/>
        <sz val="8.5"/>
        <rFont val="Times New Roman"/>
        <family val="1"/>
        <charset val="204"/>
      </rPr>
      <t>Приложение 5</t>
    </r>
  </si>
  <si>
    <t>к Решению Старокопского сельского Совета депутатов</t>
  </si>
  <si>
    <t>от 00.12.2023г.№    Р</t>
  </si>
  <si>
    <t>Содержание, ремонт и оформление внутрипоселковых дорог в границах поселения в рамках подпрограммы «Содержание  автомобильных  дорог  в  границах  поселения»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</si>
  <si>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Расходы за счет прочих межбюджетных трансфертов на содержание автодорог местного значения в рамках подпрограммы «Содержание  автомобильных  дорог  в  границах  поселения»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</si>
  <si>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Обеспечение наглядной агитацией учреждений социальной сферы в рамках продпрограммы «Предупреждение и ликвидация последствий чрезвычайных ситуаций в границах поселения, профилактика терроризма»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</si>
  <si>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 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</si>
  <si>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 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</si>
  <si>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Расходы на транспортировку тел умерших по договору со специализированной организацией осуществляющей транспортировку тел умерших  в рамках подпрограммы "Организация ритуальных услуг и сдержание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</si>
  <si>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Расходы на ремонт, содержание и благоустройства территории кладбища  в рамках подпрограммы "Организация ритуальных услуг и сдержание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</si>
  <si>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Обеспечение реализации продпрограммы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</si>
  <si>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</si>
  <si>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«Старокопский  сельсовет»"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</si>
</sst>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49" fontId="1" fillId="0" borderId="0" xfId="0" applyNumberFormat="1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4" fontId="5" fillId="0" borderId="0" xfId="0" applyNumberFormat="1" applyFont="1"/>
    <xf numFmtId="0" fontId="3" fillId="0" borderId="0" xfId="0" applyFont="1"/>
    <xf numFmtId="0" fontId="7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wrapText="1"/>
    </xf>
    <xf numFmtId="0" fontId="11" fillId="0" borderId="1" xfId="0" applyFont="1" applyBorder="1"/>
    <xf numFmtId="4" fontId="11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Fill="1" applyBorder="1"/>
    <xf numFmtId="0" fontId="0" fillId="0" borderId="0" xfId="0" applyBorder="1"/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showGridLines="0" tabSelected="1" zoomScaleNormal="100" workbookViewId="0">
      <selection activeCell="B71" sqref="B71"/>
    </sheetView>
  </sheetViews>
  <sheetFormatPr defaultRowHeight="12.75" customHeight="1" outlineLevelRow="7" x14ac:dyDescent="0.2"/>
  <cols>
    <col min="1" max="1" width="4.7109375" customWidth="1"/>
    <col min="2" max="2" width="43.5703125" customWidth="1"/>
    <col min="3" max="3" width="13" customWidth="1"/>
    <col min="4" max="5" width="6.7109375" customWidth="1"/>
    <col min="6" max="8" width="15.42578125" customWidth="1"/>
    <col min="9" max="9" width="11.7109375" bestFit="1" customWidth="1"/>
  </cols>
  <sheetData>
    <row r="1" spans="1:9" x14ac:dyDescent="0.2">
      <c r="B1" s="45"/>
      <c r="C1" s="45"/>
      <c r="D1" s="45"/>
      <c r="E1" s="45"/>
      <c r="F1" s="45"/>
    </row>
    <row r="2" spans="1:9" x14ac:dyDescent="0.2">
      <c r="B2" s="5" t="s">
        <v>0</v>
      </c>
      <c r="C2" s="5"/>
      <c r="D2" s="5"/>
      <c r="E2" s="5"/>
      <c r="F2" s="5"/>
      <c r="G2" s="5"/>
      <c r="H2" s="5"/>
    </row>
    <row r="3" spans="1:9" x14ac:dyDescent="0.2">
      <c r="A3" s="11"/>
      <c r="B3" s="46" t="s">
        <v>257</v>
      </c>
      <c r="C3" s="46"/>
      <c r="D3" s="46"/>
      <c r="E3" s="46"/>
      <c r="F3" s="46"/>
      <c r="G3" s="12"/>
      <c r="H3" s="12"/>
      <c r="I3" s="1"/>
    </row>
    <row r="4" spans="1:9" x14ac:dyDescent="0.2">
      <c r="A4" s="11"/>
      <c r="B4" s="13"/>
      <c r="C4" s="12"/>
      <c r="D4" s="12"/>
      <c r="E4" s="12" t="s">
        <v>258</v>
      </c>
      <c r="F4" s="12"/>
      <c r="G4" s="12"/>
      <c r="H4" s="12"/>
      <c r="I4" s="1"/>
    </row>
    <row r="5" spans="1:9" ht="14.25" x14ac:dyDescent="0.2">
      <c r="A5" s="11"/>
      <c r="B5" s="4"/>
      <c r="C5" s="2"/>
      <c r="D5" s="2"/>
      <c r="E5" s="12" t="s">
        <v>259</v>
      </c>
      <c r="F5" s="2"/>
      <c r="G5" s="2"/>
      <c r="H5" s="2"/>
      <c r="I5" s="2"/>
    </row>
    <row r="6" spans="1:9" ht="15" x14ac:dyDescent="0.25">
      <c r="A6" s="11"/>
      <c r="B6" s="4"/>
      <c r="C6" s="2"/>
      <c r="D6" s="2"/>
      <c r="E6" s="7"/>
      <c r="F6" s="2"/>
      <c r="G6" s="2"/>
      <c r="H6" s="2"/>
      <c r="I6" s="2"/>
    </row>
    <row r="7" spans="1:9" x14ac:dyDescent="0.2">
      <c r="A7" s="11"/>
      <c r="B7" s="12"/>
      <c r="C7" s="12"/>
      <c r="D7" s="12"/>
      <c r="E7" s="12"/>
      <c r="F7" s="12"/>
      <c r="G7" s="12"/>
      <c r="H7" s="12"/>
      <c r="I7" s="1"/>
    </row>
    <row r="8" spans="1:9" ht="48" customHeight="1" x14ac:dyDescent="0.2">
      <c r="A8" s="11"/>
      <c r="B8" s="47" t="s">
        <v>171</v>
      </c>
      <c r="C8" s="47"/>
      <c r="D8" s="47"/>
      <c r="E8" s="47"/>
      <c r="F8" s="47"/>
      <c r="G8" s="47"/>
      <c r="H8" s="47"/>
      <c r="I8" s="3"/>
    </row>
    <row r="9" spans="1:9" x14ac:dyDescent="0.2">
      <c r="A9" s="11"/>
      <c r="B9" s="48"/>
      <c r="C9" s="49"/>
      <c r="D9" s="49"/>
      <c r="E9" s="49"/>
      <c r="F9" s="49"/>
      <c r="G9" s="49"/>
      <c r="H9" s="11"/>
    </row>
    <row r="10" spans="1:9" x14ac:dyDescent="0.2">
      <c r="A10" s="11"/>
      <c r="B10" s="48"/>
      <c r="C10" s="49"/>
      <c r="D10" s="49"/>
      <c r="E10" s="49"/>
      <c r="F10" s="49"/>
      <c r="G10" s="49"/>
      <c r="H10" s="11"/>
    </row>
    <row r="11" spans="1:9" x14ac:dyDescent="0.2">
      <c r="A11" s="11"/>
      <c r="B11" s="14"/>
      <c r="C11" s="14"/>
      <c r="D11" s="14"/>
      <c r="E11" s="14"/>
      <c r="F11" s="14"/>
      <c r="G11" s="14"/>
      <c r="H11" s="34" t="s">
        <v>1</v>
      </c>
      <c r="I11" s="1"/>
    </row>
    <row r="12" spans="1:9" ht="38.25" x14ac:dyDescent="0.2">
      <c r="A12" s="6" t="s">
        <v>16</v>
      </c>
      <c r="B12" s="15" t="s">
        <v>13</v>
      </c>
      <c r="C12" s="15" t="s">
        <v>14</v>
      </c>
      <c r="D12" s="15" t="s">
        <v>15</v>
      </c>
      <c r="E12" s="15" t="s">
        <v>73</v>
      </c>
      <c r="F12" s="15" t="s">
        <v>109</v>
      </c>
      <c r="G12" s="15" t="s">
        <v>135</v>
      </c>
      <c r="H12" s="15" t="s">
        <v>255</v>
      </c>
    </row>
    <row r="13" spans="1:9" ht="51" outlineLevel="1" x14ac:dyDescent="0.2">
      <c r="A13" s="17" t="s">
        <v>172</v>
      </c>
      <c r="B13" s="16" t="s">
        <v>138</v>
      </c>
      <c r="C13" s="17" t="s">
        <v>74</v>
      </c>
      <c r="D13" s="17" t="s">
        <v>0</v>
      </c>
      <c r="E13" s="16" t="s">
        <v>0</v>
      </c>
      <c r="F13" s="18">
        <f>F14+F23+F29+F40+F51</f>
        <v>1726266.28</v>
      </c>
      <c r="G13" s="18">
        <f t="shared" ref="G13:H13" si="0">G14+G23+G29+G40+G51</f>
        <v>1480887.63</v>
      </c>
      <c r="H13" s="18">
        <f t="shared" si="0"/>
        <v>1501687.63</v>
      </c>
    </row>
    <row r="14" spans="1:9" s="8" customFormat="1" ht="25.5" outlineLevel="2" x14ac:dyDescent="0.2">
      <c r="A14" s="20" t="s">
        <v>173</v>
      </c>
      <c r="B14" s="19" t="s">
        <v>6</v>
      </c>
      <c r="C14" s="20" t="s">
        <v>75</v>
      </c>
      <c r="D14" s="20" t="s">
        <v>0</v>
      </c>
      <c r="E14" s="19" t="s">
        <v>0</v>
      </c>
      <c r="F14" s="21">
        <f>F15+F20</f>
        <v>175300</v>
      </c>
      <c r="G14" s="21">
        <f t="shared" ref="G14:H14" si="1">G15</f>
        <v>85400</v>
      </c>
      <c r="H14" s="21">
        <f t="shared" si="1"/>
        <v>86200</v>
      </c>
    </row>
    <row r="15" spans="1:9" s="8" customFormat="1" ht="102" outlineLevel="3" x14ac:dyDescent="0.2">
      <c r="A15" s="37" t="s">
        <v>174</v>
      </c>
      <c r="B15" s="22" t="s">
        <v>260</v>
      </c>
      <c r="C15" s="23" t="s">
        <v>136</v>
      </c>
      <c r="D15" s="23"/>
      <c r="E15" s="24" t="s">
        <v>0</v>
      </c>
      <c r="F15" s="25">
        <f t="shared" ref="F15:H18" si="2">F16</f>
        <v>88900</v>
      </c>
      <c r="G15" s="25">
        <f t="shared" si="2"/>
        <v>85400</v>
      </c>
      <c r="H15" s="25">
        <f t="shared" si="2"/>
        <v>86200</v>
      </c>
    </row>
    <row r="16" spans="1:9" s="8" customFormat="1" ht="25.5" outlineLevel="7" x14ac:dyDescent="0.2">
      <c r="A16" s="37" t="s">
        <v>175</v>
      </c>
      <c r="B16" s="22" t="s">
        <v>19</v>
      </c>
      <c r="C16" s="23" t="s">
        <v>136</v>
      </c>
      <c r="D16" s="23" t="s">
        <v>18</v>
      </c>
      <c r="E16" s="24" t="s">
        <v>0</v>
      </c>
      <c r="F16" s="25">
        <f t="shared" si="2"/>
        <v>88900</v>
      </c>
      <c r="G16" s="25">
        <f t="shared" si="2"/>
        <v>85400</v>
      </c>
      <c r="H16" s="25">
        <f t="shared" si="2"/>
        <v>86200</v>
      </c>
    </row>
    <row r="17" spans="1:8" s="8" customFormat="1" ht="38.25" outlineLevel="7" x14ac:dyDescent="0.2">
      <c r="A17" s="37" t="s">
        <v>176</v>
      </c>
      <c r="B17" s="22" t="s">
        <v>20</v>
      </c>
      <c r="C17" s="23" t="s">
        <v>136</v>
      </c>
      <c r="D17" s="23" t="s">
        <v>17</v>
      </c>
      <c r="E17" s="24"/>
      <c r="F17" s="25">
        <f>F18</f>
        <v>88900</v>
      </c>
      <c r="G17" s="25">
        <f t="shared" si="2"/>
        <v>85400</v>
      </c>
      <c r="H17" s="25">
        <f t="shared" si="2"/>
        <v>86200</v>
      </c>
    </row>
    <row r="18" spans="1:8" s="8" customFormat="1" outlineLevel="7" x14ac:dyDescent="0.2">
      <c r="A18" s="38" t="s">
        <v>177</v>
      </c>
      <c r="B18" s="26" t="s">
        <v>23</v>
      </c>
      <c r="C18" s="23" t="s">
        <v>136</v>
      </c>
      <c r="D18" s="23" t="s">
        <v>17</v>
      </c>
      <c r="E18" s="24" t="s">
        <v>22</v>
      </c>
      <c r="F18" s="25">
        <f>F19</f>
        <v>88900</v>
      </c>
      <c r="G18" s="25">
        <f t="shared" si="2"/>
        <v>85400</v>
      </c>
      <c r="H18" s="25">
        <f t="shared" si="2"/>
        <v>86200</v>
      </c>
    </row>
    <row r="19" spans="1:8" s="8" customFormat="1" outlineLevel="7" x14ac:dyDescent="0.2">
      <c r="A19" s="39" t="s">
        <v>178</v>
      </c>
      <c r="B19" s="27" t="s">
        <v>24</v>
      </c>
      <c r="C19" s="23" t="s">
        <v>136</v>
      </c>
      <c r="D19" s="23" t="s">
        <v>17</v>
      </c>
      <c r="E19" s="24" t="s">
        <v>21</v>
      </c>
      <c r="F19" s="25">
        <v>88900</v>
      </c>
      <c r="G19" s="25">
        <v>85400</v>
      </c>
      <c r="H19" s="25">
        <v>86200</v>
      </c>
    </row>
    <row r="20" spans="1:8" s="8" customFormat="1" ht="102" outlineLevel="7" x14ac:dyDescent="0.2">
      <c r="A20" s="37" t="s">
        <v>179</v>
      </c>
      <c r="B20" s="22" t="s">
        <v>261</v>
      </c>
      <c r="C20" s="23" t="s">
        <v>137</v>
      </c>
      <c r="D20" s="23"/>
      <c r="E20" s="24"/>
      <c r="F20" s="25">
        <f>F21</f>
        <v>86400</v>
      </c>
      <c r="G20" s="25">
        <f t="shared" ref="G20:H20" si="3">G21</f>
        <v>0</v>
      </c>
      <c r="H20" s="25">
        <f t="shared" si="3"/>
        <v>0</v>
      </c>
    </row>
    <row r="21" spans="1:8" s="8" customFormat="1" ht="25.5" outlineLevel="7" x14ac:dyDescent="0.2">
      <c r="A21" s="37" t="s">
        <v>180</v>
      </c>
      <c r="B21" s="22" t="s">
        <v>19</v>
      </c>
      <c r="C21" s="23" t="s">
        <v>137</v>
      </c>
      <c r="D21" s="23" t="s">
        <v>17</v>
      </c>
      <c r="E21" s="24" t="s">
        <v>22</v>
      </c>
      <c r="F21" s="25">
        <f>F22</f>
        <v>86400</v>
      </c>
      <c r="G21" s="25">
        <v>0</v>
      </c>
      <c r="H21" s="25">
        <v>0</v>
      </c>
    </row>
    <row r="22" spans="1:8" s="8" customFormat="1" ht="38.25" outlineLevel="7" x14ac:dyDescent="0.2">
      <c r="A22" s="37" t="s">
        <v>181</v>
      </c>
      <c r="B22" s="22" t="s">
        <v>20</v>
      </c>
      <c r="C22" s="23" t="s">
        <v>137</v>
      </c>
      <c r="D22" s="23" t="s">
        <v>17</v>
      </c>
      <c r="E22" s="24" t="s">
        <v>21</v>
      </c>
      <c r="F22" s="25">
        <v>86400</v>
      </c>
      <c r="G22" s="25">
        <v>0</v>
      </c>
      <c r="H22" s="25">
        <v>0</v>
      </c>
    </row>
    <row r="23" spans="1:8" s="8" customFormat="1" ht="38.25" outlineLevel="2" x14ac:dyDescent="0.2">
      <c r="A23" s="20" t="s">
        <v>182</v>
      </c>
      <c r="B23" s="19" t="s">
        <v>139</v>
      </c>
      <c r="C23" s="20" t="s">
        <v>76</v>
      </c>
      <c r="D23" s="20" t="s">
        <v>0</v>
      </c>
      <c r="E23" s="19" t="s">
        <v>0</v>
      </c>
      <c r="F23" s="21">
        <f>F24</f>
        <v>1000</v>
      </c>
      <c r="G23" s="21">
        <f t="shared" ref="G23:H27" si="4">G24</f>
        <v>1000</v>
      </c>
      <c r="H23" s="21">
        <f t="shared" si="4"/>
        <v>1000</v>
      </c>
    </row>
    <row r="24" spans="1:8" s="8" customFormat="1" ht="114.75" outlineLevel="3" x14ac:dyDescent="0.2">
      <c r="A24" s="37" t="s">
        <v>183</v>
      </c>
      <c r="B24" s="22" t="s">
        <v>262</v>
      </c>
      <c r="C24" s="23" t="s">
        <v>140</v>
      </c>
      <c r="D24" s="23"/>
      <c r="E24" s="24" t="s">
        <v>0</v>
      </c>
      <c r="F24" s="25">
        <f>F25</f>
        <v>1000</v>
      </c>
      <c r="G24" s="25">
        <f t="shared" si="4"/>
        <v>1000</v>
      </c>
      <c r="H24" s="25">
        <f t="shared" si="4"/>
        <v>1000</v>
      </c>
    </row>
    <row r="25" spans="1:8" s="8" customFormat="1" ht="25.5" outlineLevel="7" x14ac:dyDescent="0.2">
      <c r="A25" s="37" t="s">
        <v>184</v>
      </c>
      <c r="B25" s="22" t="s">
        <v>19</v>
      </c>
      <c r="C25" s="23" t="s">
        <v>140</v>
      </c>
      <c r="D25" s="23" t="s">
        <v>18</v>
      </c>
      <c r="E25" s="24" t="s">
        <v>0</v>
      </c>
      <c r="F25" s="25">
        <f>F26</f>
        <v>1000</v>
      </c>
      <c r="G25" s="25">
        <f t="shared" si="4"/>
        <v>1000</v>
      </c>
      <c r="H25" s="25">
        <f t="shared" si="4"/>
        <v>1000</v>
      </c>
    </row>
    <row r="26" spans="1:8" s="8" customFormat="1" ht="38.25" outlineLevel="7" x14ac:dyDescent="0.2">
      <c r="A26" s="37" t="s">
        <v>185</v>
      </c>
      <c r="B26" s="22" t="s">
        <v>20</v>
      </c>
      <c r="C26" s="23" t="s">
        <v>140</v>
      </c>
      <c r="D26" s="23" t="s">
        <v>17</v>
      </c>
      <c r="E26" s="24"/>
      <c r="F26" s="25">
        <f>F27</f>
        <v>1000</v>
      </c>
      <c r="G26" s="25">
        <f t="shared" si="4"/>
        <v>1000</v>
      </c>
      <c r="H26" s="25">
        <f t="shared" si="4"/>
        <v>1000</v>
      </c>
    </row>
    <row r="27" spans="1:8" s="8" customFormat="1" ht="25.5" outlineLevel="7" x14ac:dyDescent="0.2">
      <c r="A27" s="38" t="s">
        <v>186</v>
      </c>
      <c r="B27" s="26" t="s">
        <v>142</v>
      </c>
      <c r="C27" s="23" t="s">
        <v>140</v>
      </c>
      <c r="D27" s="23" t="s">
        <v>17</v>
      </c>
      <c r="E27" s="24" t="s">
        <v>25</v>
      </c>
      <c r="F27" s="25">
        <f>F28</f>
        <v>1000</v>
      </c>
      <c r="G27" s="25">
        <f t="shared" si="4"/>
        <v>1000</v>
      </c>
      <c r="H27" s="25">
        <f t="shared" si="4"/>
        <v>1000</v>
      </c>
    </row>
    <row r="28" spans="1:8" s="8" customFormat="1" ht="25.5" outlineLevel="7" x14ac:dyDescent="0.2">
      <c r="A28" s="40" t="s">
        <v>187</v>
      </c>
      <c r="B28" s="28" t="s">
        <v>143</v>
      </c>
      <c r="C28" s="23" t="s">
        <v>140</v>
      </c>
      <c r="D28" s="23" t="s">
        <v>17</v>
      </c>
      <c r="E28" s="24" t="s">
        <v>141</v>
      </c>
      <c r="F28" s="25">
        <v>1000</v>
      </c>
      <c r="G28" s="25">
        <v>1000</v>
      </c>
      <c r="H28" s="25">
        <v>1000</v>
      </c>
    </row>
    <row r="29" spans="1:8" s="8" customFormat="1" ht="25.5" outlineLevel="2" x14ac:dyDescent="0.2">
      <c r="A29" s="20" t="s">
        <v>188</v>
      </c>
      <c r="B29" s="19" t="s">
        <v>144</v>
      </c>
      <c r="C29" s="20" t="s">
        <v>77</v>
      </c>
      <c r="D29" s="20" t="s">
        <v>0</v>
      </c>
      <c r="E29" s="19" t="s">
        <v>0</v>
      </c>
      <c r="F29" s="21">
        <f>F30+F35</f>
        <v>10000</v>
      </c>
      <c r="G29" s="21">
        <f>G30+G35</f>
        <v>10000</v>
      </c>
      <c r="H29" s="21">
        <f>H30+H35</f>
        <v>10000</v>
      </c>
    </row>
    <row r="30" spans="1:8" s="8" customFormat="1" ht="127.5" outlineLevel="3" x14ac:dyDescent="0.2">
      <c r="A30" s="37" t="s">
        <v>189</v>
      </c>
      <c r="B30" s="22" t="s">
        <v>263</v>
      </c>
      <c r="C30" s="23" t="s">
        <v>146</v>
      </c>
      <c r="D30" s="23"/>
      <c r="E30" s="24" t="s">
        <v>0</v>
      </c>
      <c r="F30" s="25">
        <f t="shared" ref="F30:H33" si="5">F31</f>
        <v>5000</v>
      </c>
      <c r="G30" s="25">
        <f t="shared" si="5"/>
        <v>5000</v>
      </c>
      <c r="H30" s="25">
        <f t="shared" si="5"/>
        <v>5000</v>
      </c>
    </row>
    <row r="31" spans="1:8" s="8" customFormat="1" ht="25.5" outlineLevel="7" x14ac:dyDescent="0.2">
      <c r="A31" s="37" t="s">
        <v>190</v>
      </c>
      <c r="B31" s="22" t="s">
        <v>19</v>
      </c>
      <c r="C31" s="23" t="s">
        <v>146</v>
      </c>
      <c r="D31" s="23" t="s">
        <v>18</v>
      </c>
      <c r="E31" s="24" t="s">
        <v>0</v>
      </c>
      <c r="F31" s="25">
        <f t="shared" si="5"/>
        <v>5000</v>
      </c>
      <c r="G31" s="25">
        <f t="shared" si="5"/>
        <v>5000</v>
      </c>
      <c r="H31" s="25">
        <f t="shared" si="5"/>
        <v>5000</v>
      </c>
    </row>
    <row r="32" spans="1:8" s="8" customFormat="1" ht="38.25" outlineLevel="7" x14ac:dyDescent="0.2">
      <c r="A32" s="37" t="s">
        <v>191</v>
      </c>
      <c r="B32" s="22" t="s">
        <v>20</v>
      </c>
      <c r="C32" s="23" t="s">
        <v>146</v>
      </c>
      <c r="D32" s="23" t="s">
        <v>17</v>
      </c>
      <c r="E32" s="24"/>
      <c r="F32" s="25">
        <f t="shared" si="5"/>
        <v>5000</v>
      </c>
      <c r="G32" s="25">
        <f t="shared" si="5"/>
        <v>5000</v>
      </c>
      <c r="H32" s="25">
        <f t="shared" si="5"/>
        <v>5000</v>
      </c>
    </row>
    <row r="33" spans="1:9" s="8" customFormat="1" ht="25.5" outlineLevel="7" x14ac:dyDescent="0.2">
      <c r="A33" s="38" t="s">
        <v>192</v>
      </c>
      <c r="B33" s="26" t="s">
        <v>142</v>
      </c>
      <c r="C33" s="23" t="s">
        <v>146</v>
      </c>
      <c r="D33" s="23" t="s">
        <v>17</v>
      </c>
      <c r="E33" s="24" t="s">
        <v>25</v>
      </c>
      <c r="F33" s="25">
        <f t="shared" si="5"/>
        <v>5000</v>
      </c>
      <c r="G33" s="25">
        <f t="shared" si="5"/>
        <v>5000</v>
      </c>
      <c r="H33" s="25">
        <f t="shared" si="5"/>
        <v>5000</v>
      </c>
    </row>
    <row r="34" spans="1:9" s="8" customFormat="1" ht="38.25" outlineLevel="7" x14ac:dyDescent="0.2">
      <c r="A34" s="39" t="s">
        <v>193</v>
      </c>
      <c r="B34" s="27" t="s">
        <v>145</v>
      </c>
      <c r="C34" s="23" t="s">
        <v>146</v>
      </c>
      <c r="D34" s="23" t="s">
        <v>17</v>
      </c>
      <c r="E34" s="24" t="s">
        <v>26</v>
      </c>
      <c r="F34" s="25">
        <v>5000</v>
      </c>
      <c r="G34" s="25">
        <v>5000</v>
      </c>
      <c r="H34" s="25">
        <v>5000</v>
      </c>
    </row>
    <row r="35" spans="1:9" s="8" customFormat="1" ht="102" outlineLevel="3" x14ac:dyDescent="0.2">
      <c r="A35" s="37" t="s">
        <v>194</v>
      </c>
      <c r="B35" s="22" t="s">
        <v>264</v>
      </c>
      <c r="C35" s="23" t="s">
        <v>147</v>
      </c>
      <c r="D35" s="23"/>
      <c r="E35" s="24" t="s">
        <v>0</v>
      </c>
      <c r="F35" s="25">
        <f t="shared" ref="F35:H38" si="6">F36</f>
        <v>5000</v>
      </c>
      <c r="G35" s="25">
        <f t="shared" si="6"/>
        <v>5000</v>
      </c>
      <c r="H35" s="25">
        <f t="shared" si="6"/>
        <v>5000</v>
      </c>
    </row>
    <row r="36" spans="1:9" s="8" customFormat="1" ht="25.5" outlineLevel="7" x14ac:dyDescent="0.2">
      <c r="A36" s="37" t="s">
        <v>195</v>
      </c>
      <c r="B36" s="22" t="s">
        <v>19</v>
      </c>
      <c r="C36" s="23" t="s">
        <v>147</v>
      </c>
      <c r="D36" s="23" t="s">
        <v>18</v>
      </c>
      <c r="E36" s="24" t="s">
        <v>0</v>
      </c>
      <c r="F36" s="25">
        <f t="shared" si="6"/>
        <v>5000</v>
      </c>
      <c r="G36" s="25">
        <f t="shared" si="6"/>
        <v>5000</v>
      </c>
      <c r="H36" s="25">
        <f t="shared" si="6"/>
        <v>5000</v>
      </c>
    </row>
    <row r="37" spans="1:9" s="8" customFormat="1" ht="38.25" outlineLevel="7" x14ac:dyDescent="0.2">
      <c r="A37" s="37" t="s">
        <v>196</v>
      </c>
      <c r="B37" s="22" t="s">
        <v>20</v>
      </c>
      <c r="C37" s="23" t="s">
        <v>147</v>
      </c>
      <c r="D37" s="23" t="s">
        <v>17</v>
      </c>
      <c r="E37" s="24"/>
      <c r="F37" s="25">
        <f t="shared" si="6"/>
        <v>5000</v>
      </c>
      <c r="G37" s="25">
        <f t="shared" si="6"/>
        <v>5000</v>
      </c>
      <c r="H37" s="25">
        <f t="shared" si="6"/>
        <v>5000</v>
      </c>
    </row>
    <row r="38" spans="1:9" s="8" customFormat="1" ht="25.5" outlineLevel="7" x14ac:dyDescent="0.2">
      <c r="A38" s="38" t="s">
        <v>197</v>
      </c>
      <c r="B38" s="26" t="s">
        <v>142</v>
      </c>
      <c r="C38" s="23" t="s">
        <v>147</v>
      </c>
      <c r="D38" s="23" t="s">
        <v>17</v>
      </c>
      <c r="E38" s="24" t="s">
        <v>25</v>
      </c>
      <c r="F38" s="25">
        <f t="shared" si="6"/>
        <v>5000</v>
      </c>
      <c r="G38" s="25">
        <f t="shared" si="6"/>
        <v>5000</v>
      </c>
      <c r="H38" s="25">
        <f t="shared" si="6"/>
        <v>5000</v>
      </c>
    </row>
    <row r="39" spans="1:9" s="8" customFormat="1" ht="38.25" outlineLevel="7" x14ac:dyDescent="0.2">
      <c r="A39" s="39" t="s">
        <v>198</v>
      </c>
      <c r="B39" s="27" t="s">
        <v>145</v>
      </c>
      <c r="C39" s="23" t="s">
        <v>147</v>
      </c>
      <c r="D39" s="23" t="s">
        <v>17</v>
      </c>
      <c r="E39" s="24" t="s">
        <v>26</v>
      </c>
      <c r="F39" s="25">
        <v>5000</v>
      </c>
      <c r="G39" s="25">
        <v>5000</v>
      </c>
      <c r="H39" s="25">
        <v>5000</v>
      </c>
    </row>
    <row r="40" spans="1:9" s="8" customFormat="1" ht="25.5" outlineLevel="2" x14ac:dyDescent="0.2">
      <c r="A40" s="20" t="s">
        <v>199</v>
      </c>
      <c r="B40" s="19" t="s">
        <v>9</v>
      </c>
      <c r="C40" s="20" t="s">
        <v>78</v>
      </c>
      <c r="D40" s="20" t="s">
        <v>0</v>
      </c>
      <c r="E40" s="19" t="s">
        <v>0</v>
      </c>
      <c r="F40" s="21">
        <f>F41+F46</f>
        <v>10000</v>
      </c>
      <c r="G40" s="21">
        <f t="shared" ref="G40:H40" si="7">G41+G46</f>
        <v>10000</v>
      </c>
      <c r="H40" s="21">
        <f t="shared" si="7"/>
        <v>10000</v>
      </c>
    </row>
    <row r="41" spans="1:9" s="8" customFormat="1" ht="114.75" outlineLevel="3" x14ac:dyDescent="0.2">
      <c r="A41" s="37" t="s">
        <v>200</v>
      </c>
      <c r="B41" s="22" t="s">
        <v>265</v>
      </c>
      <c r="C41" s="23" t="s">
        <v>148</v>
      </c>
      <c r="D41" s="23"/>
      <c r="E41" s="24" t="s">
        <v>0</v>
      </c>
      <c r="F41" s="25">
        <f t="shared" ref="F41:H44" si="8">F42</f>
        <v>5000</v>
      </c>
      <c r="G41" s="25">
        <f t="shared" si="8"/>
        <v>5000</v>
      </c>
      <c r="H41" s="25">
        <f t="shared" si="8"/>
        <v>5000</v>
      </c>
    </row>
    <row r="42" spans="1:9" s="8" customFormat="1" ht="25.5" outlineLevel="7" x14ac:dyDescent="0.2">
      <c r="A42" s="37" t="s">
        <v>201</v>
      </c>
      <c r="B42" s="22" t="s">
        <v>19</v>
      </c>
      <c r="C42" s="23" t="s">
        <v>148</v>
      </c>
      <c r="D42" s="23" t="s">
        <v>18</v>
      </c>
      <c r="E42" s="24" t="s">
        <v>0</v>
      </c>
      <c r="F42" s="25">
        <f t="shared" si="8"/>
        <v>5000</v>
      </c>
      <c r="G42" s="25">
        <f t="shared" si="8"/>
        <v>5000</v>
      </c>
      <c r="H42" s="25">
        <f t="shared" si="8"/>
        <v>5000</v>
      </c>
    </row>
    <row r="43" spans="1:9" s="8" customFormat="1" ht="38.25" outlineLevel="7" x14ac:dyDescent="0.2">
      <c r="A43" s="37" t="s">
        <v>202</v>
      </c>
      <c r="B43" s="22" t="s">
        <v>20</v>
      </c>
      <c r="C43" s="23" t="s">
        <v>148</v>
      </c>
      <c r="D43" s="23" t="s">
        <v>17</v>
      </c>
      <c r="E43" s="24"/>
      <c r="F43" s="25">
        <f t="shared" si="8"/>
        <v>5000</v>
      </c>
      <c r="G43" s="25">
        <f t="shared" si="8"/>
        <v>5000</v>
      </c>
      <c r="H43" s="25">
        <f t="shared" si="8"/>
        <v>5000</v>
      </c>
      <c r="I43" s="10"/>
    </row>
    <row r="44" spans="1:9" s="8" customFormat="1" outlineLevel="7" x14ac:dyDescent="0.2">
      <c r="A44" s="38" t="s">
        <v>203</v>
      </c>
      <c r="B44" s="26" t="s">
        <v>27</v>
      </c>
      <c r="C44" s="23" t="s">
        <v>148</v>
      </c>
      <c r="D44" s="23" t="s">
        <v>17</v>
      </c>
      <c r="E44" s="24" t="s">
        <v>29</v>
      </c>
      <c r="F44" s="25">
        <f t="shared" si="8"/>
        <v>5000</v>
      </c>
      <c r="G44" s="25">
        <f t="shared" si="8"/>
        <v>5000</v>
      </c>
      <c r="H44" s="25">
        <f t="shared" si="8"/>
        <v>5000</v>
      </c>
    </row>
    <row r="45" spans="1:9" s="8" customFormat="1" outlineLevel="7" x14ac:dyDescent="0.2">
      <c r="A45" s="39" t="s">
        <v>204</v>
      </c>
      <c r="B45" s="27" t="s">
        <v>28</v>
      </c>
      <c r="C45" s="23" t="s">
        <v>148</v>
      </c>
      <c r="D45" s="23" t="s">
        <v>17</v>
      </c>
      <c r="E45" s="24" t="s">
        <v>30</v>
      </c>
      <c r="F45" s="25">
        <v>5000</v>
      </c>
      <c r="G45" s="25">
        <v>5000</v>
      </c>
      <c r="H45" s="25">
        <v>5000</v>
      </c>
    </row>
    <row r="46" spans="1:9" s="8" customFormat="1" ht="102" outlineLevel="7" x14ac:dyDescent="0.2">
      <c r="A46" s="39" t="s">
        <v>205</v>
      </c>
      <c r="B46" s="27" t="s">
        <v>266</v>
      </c>
      <c r="C46" s="23" t="s">
        <v>149</v>
      </c>
      <c r="D46" s="23"/>
      <c r="E46" s="24"/>
      <c r="F46" s="25">
        <f>F47</f>
        <v>5000</v>
      </c>
      <c r="G46" s="25">
        <f t="shared" ref="G46:H49" si="9">G47</f>
        <v>5000</v>
      </c>
      <c r="H46" s="25">
        <f t="shared" si="9"/>
        <v>5000</v>
      </c>
    </row>
    <row r="47" spans="1:9" s="8" customFormat="1" ht="25.5" outlineLevel="7" x14ac:dyDescent="0.2">
      <c r="A47" s="37" t="s">
        <v>206</v>
      </c>
      <c r="B47" s="22" t="s">
        <v>19</v>
      </c>
      <c r="C47" s="23" t="s">
        <v>149</v>
      </c>
      <c r="D47" s="23" t="s">
        <v>18</v>
      </c>
      <c r="E47" s="24" t="s">
        <v>0</v>
      </c>
      <c r="F47" s="25">
        <f>F48</f>
        <v>5000</v>
      </c>
      <c r="G47" s="25">
        <f t="shared" si="9"/>
        <v>5000</v>
      </c>
      <c r="H47" s="25">
        <f t="shared" si="9"/>
        <v>5000</v>
      </c>
    </row>
    <row r="48" spans="1:9" s="8" customFormat="1" ht="38.25" outlineLevel="7" x14ac:dyDescent="0.2">
      <c r="A48" s="37" t="s">
        <v>207</v>
      </c>
      <c r="B48" s="22" t="s">
        <v>20</v>
      </c>
      <c r="C48" s="23" t="s">
        <v>149</v>
      </c>
      <c r="D48" s="23" t="s">
        <v>17</v>
      </c>
      <c r="E48" s="24"/>
      <c r="F48" s="25">
        <f>F49</f>
        <v>5000</v>
      </c>
      <c r="G48" s="25">
        <f t="shared" si="9"/>
        <v>5000</v>
      </c>
      <c r="H48" s="25">
        <f t="shared" si="9"/>
        <v>5000</v>
      </c>
    </row>
    <row r="49" spans="1:8" s="8" customFormat="1" outlineLevel="7" x14ac:dyDescent="0.2">
      <c r="A49" s="38" t="s">
        <v>208</v>
      </c>
      <c r="B49" s="26" t="s">
        <v>27</v>
      </c>
      <c r="C49" s="23" t="s">
        <v>149</v>
      </c>
      <c r="D49" s="23" t="s">
        <v>17</v>
      </c>
      <c r="E49" s="24" t="s">
        <v>29</v>
      </c>
      <c r="F49" s="25">
        <f>F50</f>
        <v>5000</v>
      </c>
      <c r="G49" s="25">
        <f t="shared" si="9"/>
        <v>5000</v>
      </c>
      <c r="H49" s="25">
        <f t="shared" si="9"/>
        <v>5000</v>
      </c>
    </row>
    <row r="50" spans="1:8" s="8" customFormat="1" outlineLevel="7" x14ac:dyDescent="0.2">
      <c r="A50" s="39" t="s">
        <v>209</v>
      </c>
      <c r="B50" s="27" t="s">
        <v>28</v>
      </c>
      <c r="C50" s="23" t="s">
        <v>149</v>
      </c>
      <c r="D50" s="23" t="s">
        <v>17</v>
      </c>
      <c r="E50" s="24" t="s">
        <v>30</v>
      </c>
      <c r="F50" s="25">
        <v>5000</v>
      </c>
      <c r="G50" s="25">
        <v>5000</v>
      </c>
      <c r="H50" s="25">
        <v>5000</v>
      </c>
    </row>
    <row r="51" spans="1:8" s="8" customFormat="1" ht="25.5" outlineLevel="2" x14ac:dyDescent="0.2">
      <c r="A51" s="20" t="s">
        <v>210</v>
      </c>
      <c r="B51" s="19" t="s">
        <v>8</v>
      </c>
      <c r="C51" s="20" t="s">
        <v>79</v>
      </c>
      <c r="D51" s="20" t="s">
        <v>0</v>
      </c>
      <c r="E51" s="19" t="s">
        <v>0</v>
      </c>
      <c r="F51" s="21">
        <f>F52+F61+F66</f>
        <v>1529966.28</v>
      </c>
      <c r="G51" s="21">
        <f t="shared" ref="G51:H51" si="10">G52+G61+G66</f>
        <v>1374487.63</v>
      </c>
      <c r="H51" s="21">
        <f t="shared" si="10"/>
        <v>1394487.63</v>
      </c>
    </row>
    <row r="52" spans="1:8" s="8" customFormat="1" ht="89.25" outlineLevel="3" x14ac:dyDescent="0.2">
      <c r="A52" s="37" t="s">
        <v>211</v>
      </c>
      <c r="B52" s="22" t="s">
        <v>267</v>
      </c>
      <c r="C52" s="23" t="s">
        <v>150</v>
      </c>
      <c r="D52" s="23"/>
      <c r="E52" s="24" t="s">
        <v>0</v>
      </c>
      <c r="F52" s="25">
        <f>F53+F57</f>
        <v>1196086.28</v>
      </c>
      <c r="G52" s="25">
        <f>G53+G57</f>
        <v>1194487.6299999999</v>
      </c>
      <c r="H52" s="25">
        <f>H53+H57</f>
        <v>1194487.6299999999</v>
      </c>
    </row>
    <row r="53" spans="1:8" s="8" customFormat="1" ht="63.75" outlineLevel="7" x14ac:dyDescent="0.2">
      <c r="A53" s="41" t="s">
        <v>212</v>
      </c>
      <c r="B53" s="29" t="s">
        <v>33</v>
      </c>
      <c r="C53" s="23" t="s">
        <v>150</v>
      </c>
      <c r="D53" s="23" t="s">
        <v>31</v>
      </c>
      <c r="E53" s="24"/>
      <c r="F53" s="25">
        <f t="shared" ref="F53:H55" si="11">F54</f>
        <v>974487.63</v>
      </c>
      <c r="G53" s="25">
        <f t="shared" si="11"/>
        <v>974487.63</v>
      </c>
      <c r="H53" s="25">
        <f t="shared" si="11"/>
        <v>974487.63</v>
      </c>
    </row>
    <row r="54" spans="1:8" s="8" customFormat="1" ht="25.5" outlineLevel="7" x14ac:dyDescent="0.2">
      <c r="A54" s="41" t="s">
        <v>213</v>
      </c>
      <c r="B54" s="29" t="s">
        <v>34</v>
      </c>
      <c r="C54" s="23" t="s">
        <v>150</v>
      </c>
      <c r="D54" s="23" t="s">
        <v>32</v>
      </c>
      <c r="E54" s="24"/>
      <c r="F54" s="25">
        <f t="shared" si="11"/>
        <v>974487.63</v>
      </c>
      <c r="G54" s="25">
        <f t="shared" si="11"/>
        <v>974487.63</v>
      </c>
      <c r="H54" s="25">
        <f t="shared" si="11"/>
        <v>974487.63</v>
      </c>
    </row>
    <row r="55" spans="1:8" s="8" customFormat="1" outlineLevel="7" x14ac:dyDescent="0.2">
      <c r="A55" s="38" t="s">
        <v>214</v>
      </c>
      <c r="B55" s="26" t="s">
        <v>27</v>
      </c>
      <c r="C55" s="23" t="s">
        <v>150</v>
      </c>
      <c r="D55" s="23" t="s">
        <v>32</v>
      </c>
      <c r="E55" s="24" t="s">
        <v>29</v>
      </c>
      <c r="F55" s="25">
        <f t="shared" si="11"/>
        <v>974487.63</v>
      </c>
      <c r="G55" s="25">
        <f t="shared" si="11"/>
        <v>974487.63</v>
      </c>
      <c r="H55" s="25">
        <f t="shared" si="11"/>
        <v>974487.63</v>
      </c>
    </row>
    <row r="56" spans="1:8" s="8" customFormat="1" outlineLevel="7" x14ac:dyDescent="0.2">
      <c r="A56" s="39" t="s">
        <v>215</v>
      </c>
      <c r="B56" s="27" t="s">
        <v>28</v>
      </c>
      <c r="C56" s="23" t="s">
        <v>150</v>
      </c>
      <c r="D56" s="23" t="s">
        <v>32</v>
      </c>
      <c r="E56" s="24" t="s">
        <v>30</v>
      </c>
      <c r="F56" s="25">
        <f>748454.4+226033.23</f>
        <v>974487.63</v>
      </c>
      <c r="G56" s="25">
        <v>974487.63</v>
      </c>
      <c r="H56" s="25">
        <v>974487.63</v>
      </c>
    </row>
    <row r="57" spans="1:8" s="8" customFormat="1" ht="25.5" outlineLevel="7" x14ac:dyDescent="0.2">
      <c r="A57" s="37" t="s">
        <v>216</v>
      </c>
      <c r="B57" s="22" t="s">
        <v>19</v>
      </c>
      <c r="C57" s="23" t="s">
        <v>150</v>
      </c>
      <c r="D57" s="23" t="s">
        <v>18</v>
      </c>
      <c r="E57" s="24"/>
      <c r="F57" s="25">
        <f>F58</f>
        <v>221598.65</v>
      </c>
      <c r="G57" s="25">
        <f>G58</f>
        <v>220000</v>
      </c>
      <c r="H57" s="25">
        <f t="shared" ref="G57:H59" si="12">H58</f>
        <v>220000</v>
      </c>
    </row>
    <row r="58" spans="1:8" s="8" customFormat="1" ht="38.25" outlineLevel="7" x14ac:dyDescent="0.2">
      <c r="A58" s="37" t="s">
        <v>110</v>
      </c>
      <c r="B58" s="22" t="s">
        <v>20</v>
      </c>
      <c r="C58" s="23" t="s">
        <v>150</v>
      </c>
      <c r="D58" s="23" t="s">
        <v>17</v>
      </c>
      <c r="E58" s="24"/>
      <c r="F58" s="25">
        <f>F59</f>
        <v>221598.65</v>
      </c>
      <c r="G58" s="25">
        <f t="shared" si="12"/>
        <v>220000</v>
      </c>
      <c r="H58" s="25">
        <f t="shared" si="12"/>
        <v>220000</v>
      </c>
    </row>
    <row r="59" spans="1:8" s="8" customFormat="1" outlineLevel="7" x14ac:dyDescent="0.2">
      <c r="A59" s="38" t="s">
        <v>111</v>
      </c>
      <c r="B59" s="26" t="s">
        <v>27</v>
      </c>
      <c r="C59" s="23" t="s">
        <v>150</v>
      </c>
      <c r="D59" s="23" t="s">
        <v>17</v>
      </c>
      <c r="E59" s="24" t="s">
        <v>29</v>
      </c>
      <c r="F59" s="25">
        <f>F60</f>
        <v>221598.65</v>
      </c>
      <c r="G59" s="25">
        <f t="shared" si="12"/>
        <v>220000</v>
      </c>
      <c r="H59" s="25">
        <f t="shared" si="12"/>
        <v>220000</v>
      </c>
    </row>
    <row r="60" spans="1:8" s="8" customFormat="1" outlineLevel="7" x14ac:dyDescent="0.2">
      <c r="A60" s="39" t="s">
        <v>112</v>
      </c>
      <c r="B60" s="27" t="s">
        <v>28</v>
      </c>
      <c r="C60" s="23" t="s">
        <v>150</v>
      </c>
      <c r="D60" s="23" t="s">
        <v>17</v>
      </c>
      <c r="E60" s="24" t="s">
        <v>30</v>
      </c>
      <c r="F60" s="25">
        <v>221598.65</v>
      </c>
      <c r="G60" s="25">
        <v>220000</v>
      </c>
      <c r="H60" s="25">
        <v>220000</v>
      </c>
    </row>
    <row r="61" spans="1:8" s="8" customFormat="1" ht="89.25" outlineLevel="3" x14ac:dyDescent="0.2">
      <c r="A61" s="37" t="s">
        <v>113</v>
      </c>
      <c r="B61" s="22" t="s">
        <v>268</v>
      </c>
      <c r="C61" s="23" t="s">
        <v>151</v>
      </c>
      <c r="D61" s="23"/>
      <c r="E61" s="24" t="s">
        <v>0</v>
      </c>
      <c r="F61" s="25">
        <f t="shared" ref="F61:H64" si="13">F62</f>
        <v>164700</v>
      </c>
      <c r="G61" s="25">
        <f t="shared" si="13"/>
        <v>180000</v>
      </c>
      <c r="H61" s="25">
        <f t="shared" si="13"/>
        <v>200000</v>
      </c>
    </row>
    <row r="62" spans="1:8" s="8" customFormat="1" ht="25.5" outlineLevel="7" x14ac:dyDescent="0.2">
      <c r="A62" s="37" t="s">
        <v>114</v>
      </c>
      <c r="B62" s="22" t="s">
        <v>19</v>
      </c>
      <c r="C62" s="23" t="s">
        <v>151</v>
      </c>
      <c r="D62" s="23" t="s">
        <v>18</v>
      </c>
      <c r="E62" s="24"/>
      <c r="F62" s="25">
        <f t="shared" si="13"/>
        <v>164700</v>
      </c>
      <c r="G62" s="25">
        <f t="shared" si="13"/>
        <v>180000</v>
      </c>
      <c r="H62" s="25">
        <f t="shared" si="13"/>
        <v>200000</v>
      </c>
    </row>
    <row r="63" spans="1:8" s="8" customFormat="1" ht="38.25" outlineLevel="7" x14ac:dyDescent="0.2">
      <c r="A63" s="37" t="s">
        <v>115</v>
      </c>
      <c r="B63" s="22" t="s">
        <v>20</v>
      </c>
      <c r="C63" s="23" t="s">
        <v>151</v>
      </c>
      <c r="D63" s="23" t="s">
        <v>17</v>
      </c>
      <c r="E63" s="24"/>
      <c r="F63" s="25">
        <f t="shared" si="13"/>
        <v>164700</v>
      </c>
      <c r="G63" s="25">
        <f t="shared" si="13"/>
        <v>180000</v>
      </c>
      <c r="H63" s="25">
        <f t="shared" si="13"/>
        <v>200000</v>
      </c>
    </row>
    <row r="64" spans="1:8" s="8" customFormat="1" ht="12.75" customHeight="1" x14ac:dyDescent="0.2">
      <c r="A64" s="38" t="s">
        <v>116</v>
      </c>
      <c r="B64" s="26" t="s">
        <v>27</v>
      </c>
      <c r="C64" s="23" t="s">
        <v>151</v>
      </c>
      <c r="D64" s="23" t="s">
        <v>17</v>
      </c>
      <c r="E64" s="24" t="s">
        <v>29</v>
      </c>
      <c r="F64" s="25">
        <f t="shared" si="13"/>
        <v>164700</v>
      </c>
      <c r="G64" s="25">
        <f t="shared" si="13"/>
        <v>180000</v>
      </c>
      <c r="H64" s="25">
        <f t="shared" si="13"/>
        <v>200000</v>
      </c>
    </row>
    <row r="65" spans="1:8" s="8" customFormat="1" ht="12.75" customHeight="1" x14ac:dyDescent="0.2">
      <c r="A65" s="39" t="s">
        <v>117</v>
      </c>
      <c r="B65" s="27" t="s">
        <v>28</v>
      </c>
      <c r="C65" s="23" t="s">
        <v>151</v>
      </c>
      <c r="D65" s="23" t="s">
        <v>17</v>
      </c>
      <c r="E65" s="24" t="s">
        <v>30</v>
      </c>
      <c r="F65" s="25">
        <f>144700+20000</f>
        <v>164700</v>
      </c>
      <c r="G65" s="25">
        <v>180000</v>
      </c>
      <c r="H65" s="25">
        <v>200000</v>
      </c>
    </row>
    <row r="66" spans="1:8" s="8" customFormat="1" ht="12.75" customHeight="1" x14ac:dyDescent="0.2">
      <c r="A66" s="39" t="s">
        <v>118</v>
      </c>
      <c r="B66" s="27" t="s">
        <v>269</v>
      </c>
      <c r="C66" s="23" t="s">
        <v>152</v>
      </c>
      <c r="D66" s="23"/>
      <c r="E66" s="24"/>
      <c r="F66" s="25">
        <f>F67</f>
        <v>169180</v>
      </c>
      <c r="G66" s="25">
        <f t="shared" ref="G66:H69" si="14">G67</f>
        <v>0</v>
      </c>
      <c r="H66" s="25">
        <f t="shared" si="14"/>
        <v>0</v>
      </c>
    </row>
    <row r="67" spans="1:8" s="8" customFormat="1" ht="67.5" customHeight="1" x14ac:dyDescent="0.2">
      <c r="A67" s="41" t="s">
        <v>119</v>
      </c>
      <c r="B67" s="29" t="s">
        <v>33</v>
      </c>
      <c r="C67" s="23" t="s">
        <v>152</v>
      </c>
      <c r="D67" s="23" t="s">
        <v>31</v>
      </c>
      <c r="E67" s="24"/>
      <c r="F67" s="25">
        <f>F68</f>
        <v>169180</v>
      </c>
      <c r="G67" s="25">
        <f t="shared" si="14"/>
        <v>0</v>
      </c>
      <c r="H67" s="25">
        <f t="shared" si="14"/>
        <v>0</v>
      </c>
    </row>
    <row r="68" spans="1:8" s="8" customFormat="1" ht="12.75" customHeight="1" x14ac:dyDescent="0.2">
      <c r="A68" s="41" t="s">
        <v>120</v>
      </c>
      <c r="B68" s="29" t="s">
        <v>34</v>
      </c>
      <c r="C68" s="23" t="s">
        <v>152</v>
      </c>
      <c r="D68" s="23" t="s">
        <v>32</v>
      </c>
      <c r="E68" s="24"/>
      <c r="F68" s="25">
        <f>F69</f>
        <v>169180</v>
      </c>
      <c r="G68" s="25">
        <f t="shared" si="14"/>
        <v>0</v>
      </c>
      <c r="H68" s="25">
        <f t="shared" si="14"/>
        <v>0</v>
      </c>
    </row>
    <row r="69" spans="1:8" s="8" customFormat="1" ht="12.75" customHeight="1" x14ac:dyDescent="0.2">
      <c r="A69" s="38" t="s">
        <v>121</v>
      </c>
      <c r="B69" s="26" t="s">
        <v>27</v>
      </c>
      <c r="C69" s="23" t="s">
        <v>152</v>
      </c>
      <c r="D69" s="23" t="s">
        <v>32</v>
      </c>
      <c r="E69" s="24" t="s">
        <v>29</v>
      </c>
      <c r="F69" s="25">
        <f>F70</f>
        <v>169180</v>
      </c>
      <c r="G69" s="25">
        <f t="shared" si="14"/>
        <v>0</v>
      </c>
      <c r="H69" s="25">
        <f t="shared" si="14"/>
        <v>0</v>
      </c>
    </row>
    <row r="70" spans="1:8" s="8" customFormat="1" ht="12.75" customHeight="1" x14ac:dyDescent="0.2">
      <c r="A70" s="39" t="s">
        <v>122</v>
      </c>
      <c r="B70" s="27" t="s">
        <v>28</v>
      </c>
      <c r="C70" s="23" t="s">
        <v>152</v>
      </c>
      <c r="D70" s="23" t="s">
        <v>32</v>
      </c>
      <c r="E70" s="24" t="s">
        <v>30</v>
      </c>
      <c r="F70" s="25">
        <f>129938.56+39241.44</f>
        <v>169180</v>
      </c>
      <c r="G70" s="25">
        <v>0</v>
      </c>
      <c r="H70" s="25">
        <v>0</v>
      </c>
    </row>
    <row r="71" spans="1:8" s="9" customFormat="1" ht="25.5" outlineLevel="1" x14ac:dyDescent="0.2">
      <c r="A71" s="17" t="s">
        <v>123</v>
      </c>
      <c r="B71" s="16" t="s">
        <v>4</v>
      </c>
      <c r="C71" s="17" t="s">
        <v>80</v>
      </c>
      <c r="D71" s="17" t="s">
        <v>0</v>
      </c>
      <c r="E71" s="16" t="s">
        <v>0</v>
      </c>
      <c r="F71" s="18">
        <f>F72</f>
        <v>4598238.7200000007</v>
      </c>
      <c r="G71" s="18">
        <f t="shared" ref="G71:H71" si="15">G72</f>
        <v>3446756.12</v>
      </c>
      <c r="H71" s="18">
        <f t="shared" si="15"/>
        <v>3222638.87</v>
      </c>
    </row>
    <row r="72" spans="1:8" s="8" customFormat="1" ht="25.5" outlineLevel="2" x14ac:dyDescent="0.2">
      <c r="A72" s="23" t="s">
        <v>124</v>
      </c>
      <c r="B72" s="24" t="s">
        <v>3</v>
      </c>
      <c r="C72" s="23" t="s">
        <v>81</v>
      </c>
      <c r="D72" s="23" t="s">
        <v>0</v>
      </c>
      <c r="E72" s="24" t="s">
        <v>0</v>
      </c>
      <c r="F72" s="25">
        <f>F73+F78+F91+F96+F101+F110+F115+F120+F125+F130++F135</f>
        <v>4598238.7200000007</v>
      </c>
      <c r="G72" s="25">
        <f t="shared" ref="G72:H72" si="16">G73+G78+G91+G96+G101+G110+G115+G120+G125+G130++G135</f>
        <v>3446756.12</v>
      </c>
      <c r="H72" s="25">
        <f t="shared" si="16"/>
        <v>3222638.87</v>
      </c>
    </row>
    <row r="73" spans="1:8" s="8" customFormat="1" ht="38.25" outlineLevel="3" x14ac:dyDescent="0.2">
      <c r="A73" s="23" t="s">
        <v>125</v>
      </c>
      <c r="B73" s="24" t="s">
        <v>2</v>
      </c>
      <c r="C73" s="23" t="s">
        <v>82</v>
      </c>
      <c r="D73" s="23" t="s">
        <v>0</v>
      </c>
      <c r="E73" s="24" t="s">
        <v>0</v>
      </c>
      <c r="F73" s="25">
        <f t="shared" ref="F73:H76" si="17">F74</f>
        <v>1085330.53</v>
      </c>
      <c r="G73" s="25">
        <f t="shared" si="17"/>
        <v>1085330.53</v>
      </c>
      <c r="H73" s="25">
        <f t="shared" si="17"/>
        <v>1085330.53</v>
      </c>
    </row>
    <row r="74" spans="1:8" s="8" customFormat="1" ht="63.75" outlineLevel="7" x14ac:dyDescent="0.2">
      <c r="A74" s="41" t="s">
        <v>126</v>
      </c>
      <c r="B74" s="29" t="s">
        <v>33</v>
      </c>
      <c r="C74" s="23" t="s">
        <v>82</v>
      </c>
      <c r="D74" s="23" t="s">
        <v>31</v>
      </c>
      <c r="E74" s="24" t="s">
        <v>0</v>
      </c>
      <c r="F74" s="25">
        <f t="shared" si="17"/>
        <v>1085330.53</v>
      </c>
      <c r="G74" s="25">
        <f t="shared" si="17"/>
        <v>1085330.53</v>
      </c>
      <c r="H74" s="25">
        <f t="shared" si="17"/>
        <v>1085330.53</v>
      </c>
    </row>
    <row r="75" spans="1:8" s="8" customFormat="1" ht="25.5" outlineLevel="7" x14ac:dyDescent="0.2">
      <c r="A75" s="41" t="s">
        <v>127</v>
      </c>
      <c r="B75" s="29" t="s">
        <v>34</v>
      </c>
      <c r="C75" s="23" t="s">
        <v>82</v>
      </c>
      <c r="D75" s="23" t="s">
        <v>32</v>
      </c>
      <c r="E75" s="24"/>
      <c r="F75" s="25">
        <f t="shared" si="17"/>
        <v>1085330.53</v>
      </c>
      <c r="G75" s="25">
        <f t="shared" si="17"/>
        <v>1085330.53</v>
      </c>
      <c r="H75" s="25">
        <f t="shared" si="17"/>
        <v>1085330.53</v>
      </c>
    </row>
    <row r="76" spans="1:8" s="8" customFormat="1" outlineLevel="7" x14ac:dyDescent="0.2">
      <c r="A76" s="38" t="s">
        <v>128</v>
      </c>
      <c r="B76" s="26" t="s">
        <v>45</v>
      </c>
      <c r="C76" s="23" t="s">
        <v>82</v>
      </c>
      <c r="D76" s="23" t="s">
        <v>32</v>
      </c>
      <c r="E76" s="24" t="s">
        <v>47</v>
      </c>
      <c r="F76" s="25">
        <f t="shared" si="17"/>
        <v>1085330.53</v>
      </c>
      <c r="G76" s="25">
        <f t="shared" si="17"/>
        <v>1085330.53</v>
      </c>
      <c r="H76" s="25">
        <f t="shared" si="17"/>
        <v>1085330.53</v>
      </c>
    </row>
    <row r="77" spans="1:8" s="8" customFormat="1" ht="38.25" outlineLevel="7" x14ac:dyDescent="0.2">
      <c r="A77" s="39" t="s">
        <v>129</v>
      </c>
      <c r="B77" s="27" t="s">
        <v>46</v>
      </c>
      <c r="C77" s="23" t="s">
        <v>82</v>
      </c>
      <c r="D77" s="23" t="s">
        <v>32</v>
      </c>
      <c r="E77" s="24" t="s">
        <v>48</v>
      </c>
      <c r="F77" s="25">
        <f>833587.2+251743.33</f>
        <v>1085330.53</v>
      </c>
      <c r="G77" s="25">
        <f>833587.2+251743.33</f>
        <v>1085330.53</v>
      </c>
      <c r="H77" s="25">
        <f>833587.2+251743.33</f>
        <v>1085330.53</v>
      </c>
    </row>
    <row r="78" spans="1:8" s="8" customFormat="1" ht="63.75" outlineLevel="3" x14ac:dyDescent="0.2">
      <c r="A78" s="23" t="s">
        <v>130</v>
      </c>
      <c r="B78" s="24" t="s">
        <v>12</v>
      </c>
      <c r="C78" s="23" t="s">
        <v>83</v>
      </c>
      <c r="D78" s="23" t="s">
        <v>0</v>
      </c>
      <c r="E78" s="24" t="s">
        <v>0</v>
      </c>
      <c r="F78" s="25">
        <f>F79+F83+F87</f>
        <v>1226280.33</v>
      </c>
      <c r="G78" s="25">
        <f t="shared" ref="G78:H78" si="18">G79+G83+G87</f>
        <v>1240280.33</v>
      </c>
      <c r="H78" s="25">
        <f t="shared" si="18"/>
        <v>1260280.33</v>
      </c>
    </row>
    <row r="79" spans="1:8" s="8" customFormat="1" ht="63.75" outlineLevel="7" x14ac:dyDescent="0.2">
      <c r="A79" s="41" t="s">
        <v>131</v>
      </c>
      <c r="B79" s="29" t="s">
        <v>33</v>
      </c>
      <c r="C79" s="23" t="s">
        <v>83</v>
      </c>
      <c r="D79" s="23" t="s">
        <v>31</v>
      </c>
      <c r="E79" s="24" t="s">
        <v>0</v>
      </c>
      <c r="F79" s="25">
        <f t="shared" ref="F79:H81" si="19">F80</f>
        <v>819980.33</v>
      </c>
      <c r="G79" s="25">
        <f t="shared" si="19"/>
        <v>819980.33</v>
      </c>
      <c r="H79" s="25">
        <f t="shared" si="19"/>
        <v>819980.33</v>
      </c>
    </row>
    <row r="80" spans="1:8" s="8" customFormat="1" ht="25.5" outlineLevel="7" x14ac:dyDescent="0.2">
      <c r="A80" s="41" t="s">
        <v>132</v>
      </c>
      <c r="B80" s="29" t="s">
        <v>34</v>
      </c>
      <c r="C80" s="23" t="s">
        <v>83</v>
      </c>
      <c r="D80" s="23" t="s">
        <v>32</v>
      </c>
      <c r="E80" s="24"/>
      <c r="F80" s="25">
        <f t="shared" si="19"/>
        <v>819980.33</v>
      </c>
      <c r="G80" s="25">
        <f t="shared" si="19"/>
        <v>819980.33</v>
      </c>
      <c r="H80" s="25">
        <f t="shared" si="19"/>
        <v>819980.33</v>
      </c>
    </row>
    <row r="81" spans="1:8" s="8" customFormat="1" outlineLevel="7" x14ac:dyDescent="0.2">
      <c r="A81" s="38" t="s">
        <v>133</v>
      </c>
      <c r="B81" s="26" t="s">
        <v>45</v>
      </c>
      <c r="C81" s="23" t="s">
        <v>83</v>
      </c>
      <c r="D81" s="23" t="s">
        <v>32</v>
      </c>
      <c r="E81" s="24" t="s">
        <v>47</v>
      </c>
      <c r="F81" s="25">
        <f t="shared" si="19"/>
        <v>819980.33</v>
      </c>
      <c r="G81" s="25">
        <f t="shared" si="19"/>
        <v>819980.33</v>
      </c>
      <c r="H81" s="25">
        <f t="shared" si="19"/>
        <v>819980.33</v>
      </c>
    </row>
    <row r="82" spans="1:8" s="8" customFormat="1" ht="51" outlineLevel="7" x14ac:dyDescent="0.2">
      <c r="A82" s="39" t="s">
        <v>134</v>
      </c>
      <c r="B82" s="27" t="s">
        <v>49</v>
      </c>
      <c r="C82" s="23" t="s">
        <v>83</v>
      </c>
      <c r="D82" s="23" t="s">
        <v>32</v>
      </c>
      <c r="E82" s="24" t="s">
        <v>50</v>
      </c>
      <c r="F82" s="25">
        <f>629785.2+190195.13</f>
        <v>819980.33</v>
      </c>
      <c r="G82" s="25">
        <v>819980.33</v>
      </c>
      <c r="H82" s="25">
        <v>819980.33</v>
      </c>
    </row>
    <row r="83" spans="1:8" s="8" customFormat="1" ht="25.5" outlineLevel="7" x14ac:dyDescent="0.2">
      <c r="A83" s="39" t="s">
        <v>104</v>
      </c>
      <c r="B83" s="27" t="s">
        <v>19</v>
      </c>
      <c r="C83" s="23" t="s">
        <v>83</v>
      </c>
      <c r="D83" s="23" t="s">
        <v>18</v>
      </c>
      <c r="E83" s="24" t="s">
        <v>0</v>
      </c>
      <c r="F83" s="25">
        <f t="shared" ref="F83:H85" si="20">F84</f>
        <v>406000</v>
      </c>
      <c r="G83" s="25">
        <f t="shared" si="20"/>
        <v>420000</v>
      </c>
      <c r="H83" s="25">
        <f t="shared" si="20"/>
        <v>440000</v>
      </c>
    </row>
    <row r="84" spans="1:8" s="8" customFormat="1" ht="38.25" outlineLevel="7" x14ac:dyDescent="0.2">
      <c r="A84" s="39" t="s">
        <v>105</v>
      </c>
      <c r="B84" s="27" t="s">
        <v>20</v>
      </c>
      <c r="C84" s="23" t="s">
        <v>83</v>
      </c>
      <c r="D84" s="23" t="s">
        <v>17</v>
      </c>
      <c r="E84" s="24"/>
      <c r="F84" s="25">
        <f t="shared" si="20"/>
        <v>406000</v>
      </c>
      <c r="G84" s="25">
        <f t="shared" si="20"/>
        <v>420000</v>
      </c>
      <c r="H84" s="25">
        <f t="shared" si="20"/>
        <v>440000</v>
      </c>
    </row>
    <row r="85" spans="1:8" s="8" customFormat="1" outlineLevel="7" x14ac:dyDescent="0.2">
      <c r="A85" s="38" t="s">
        <v>106</v>
      </c>
      <c r="B85" s="26" t="s">
        <v>45</v>
      </c>
      <c r="C85" s="23" t="s">
        <v>83</v>
      </c>
      <c r="D85" s="23" t="s">
        <v>17</v>
      </c>
      <c r="E85" s="24" t="s">
        <v>47</v>
      </c>
      <c r="F85" s="25">
        <f t="shared" si="20"/>
        <v>406000</v>
      </c>
      <c r="G85" s="25">
        <f t="shared" si="20"/>
        <v>420000</v>
      </c>
      <c r="H85" s="25">
        <f t="shared" si="20"/>
        <v>440000</v>
      </c>
    </row>
    <row r="86" spans="1:8" s="8" customFormat="1" ht="51" outlineLevel="7" x14ac:dyDescent="0.2">
      <c r="A86" s="39" t="s">
        <v>107</v>
      </c>
      <c r="B86" s="27" t="s">
        <v>49</v>
      </c>
      <c r="C86" s="23" t="s">
        <v>83</v>
      </c>
      <c r="D86" s="23" t="s">
        <v>17</v>
      </c>
      <c r="E86" s="24" t="s">
        <v>50</v>
      </c>
      <c r="F86" s="25">
        <f>200000+206000</f>
        <v>406000</v>
      </c>
      <c r="G86" s="25">
        <f>200000+220000</f>
        <v>420000</v>
      </c>
      <c r="H86" s="25">
        <v>440000</v>
      </c>
    </row>
    <row r="87" spans="1:8" s="8" customFormat="1" outlineLevel="7" x14ac:dyDescent="0.2">
      <c r="A87" s="42" t="s">
        <v>108</v>
      </c>
      <c r="B87" s="30" t="s">
        <v>35</v>
      </c>
      <c r="C87" s="23" t="s">
        <v>83</v>
      </c>
      <c r="D87" s="23" t="s">
        <v>37</v>
      </c>
      <c r="E87" s="24" t="s">
        <v>0</v>
      </c>
      <c r="F87" s="25">
        <f t="shared" ref="F87:H89" si="21">F88</f>
        <v>300</v>
      </c>
      <c r="G87" s="25">
        <f t="shared" si="21"/>
        <v>300</v>
      </c>
      <c r="H87" s="25">
        <f t="shared" si="21"/>
        <v>300</v>
      </c>
    </row>
    <row r="88" spans="1:8" s="8" customFormat="1" outlineLevel="7" x14ac:dyDescent="0.2">
      <c r="A88" s="42" t="s">
        <v>90</v>
      </c>
      <c r="B88" s="30" t="s">
        <v>36</v>
      </c>
      <c r="C88" s="23" t="s">
        <v>83</v>
      </c>
      <c r="D88" s="23" t="s">
        <v>38</v>
      </c>
      <c r="E88" s="24"/>
      <c r="F88" s="25">
        <f t="shared" si="21"/>
        <v>300</v>
      </c>
      <c r="G88" s="25">
        <f t="shared" si="21"/>
        <v>300</v>
      </c>
      <c r="H88" s="25">
        <f t="shared" si="21"/>
        <v>300</v>
      </c>
    </row>
    <row r="89" spans="1:8" s="8" customFormat="1" outlineLevel="7" x14ac:dyDescent="0.2">
      <c r="A89" s="38" t="s">
        <v>91</v>
      </c>
      <c r="B89" s="26" t="s">
        <v>45</v>
      </c>
      <c r="C89" s="23" t="s">
        <v>83</v>
      </c>
      <c r="D89" s="23" t="s">
        <v>38</v>
      </c>
      <c r="E89" s="24" t="s">
        <v>47</v>
      </c>
      <c r="F89" s="25">
        <f t="shared" si="21"/>
        <v>300</v>
      </c>
      <c r="G89" s="25">
        <f t="shared" si="21"/>
        <v>300</v>
      </c>
      <c r="H89" s="25">
        <f t="shared" si="21"/>
        <v>300</v>
      </c>
    </row>
    <row r="90" spans="1:8" s="8" customFormat="1" ht="51" outlineLevel="7" x14ac:dyDescent="0.2">
      <c r="A90" s="39" t="s">
        <v>92</v>
      </c>
      <c r="B90" s="27" t="s">
        <v>49</v>
      </c>
      <c r="C90" s="23" t="s">
        <v>83</v>
      </c>
      <c r="D90" s="23" t="s">
        <v>38</v>
      </c>
      <c r="E90" s="24" t="s">
        <v>50</v>
      </c>
      <c r="F90" s="25">
        <v>300</v>
      </c>
      <c r="G90" s="25">
        <v>300</v>
      </c>
      <c r="H90" s="25">
        <v>300</v>
      </c>
    </row>
    <row r="91" spans="1:8" s="8" customFormat="1" ht="51" outlineLevel="3" x14ac:dyDescent="0.2">
      <c r="A91" s="23" t="s">
        <v>93</v>
      </c>
      <c r="B91" s="24" t="s">
        <v>5</v>
      </c>
      <c r="C91" s="23" t="s">
        <v>84</v>
      </c>
      <c r="D91" s="23" t="s">
        <v>0</v>
      </c>
      <c r="E91" s="24" t="s">
        <v>0</v>
      </c>
      <c r="F91" s="25">
        <f t="shared" ref="F91:H94" si="22">F92</f>
        <v>24000</v>
      </c>
      <c r="G91" s="25">
        <f t="shared" si="22"/>
        <v>24000</v>
      </c>
      <c r="H91" s="25">
        <f t="shared" si="22"/>
        <v>24000</v>
      </c>
    </row>
    <row r="92" spans="1:8" s="8" customFormat="1" ht="25.5" outlineLevel="7" x14ac:dyDescent="0.2">
      <c r="A92" s="39" t="s">
        <v>94</v>
      </c>
      <c r="B92" s="27" t="s">
        <v>55</v>
      </c>
      <c r="C92" s="23" t="s">
        <v>84</v>
      </c>
      <c r="D92" s="23" t="s">
        <v>57</v>
      </c>
      <c r="E92" s="24" t="s">
        <v>0</v>
      </c>
      <c r="F92" s="25">
        <f t="shared" si="22"/>
        <v>24000</v>
      </c>
      <c r="G92" s="25">
        <f t="shared" si="22"/>
        <v>24000</v>
      </c>
      <c r="H92" s="25">
        <f t="shared" si="22"/>
        <v>24000</v>
      </c>
    </row>
    <row r="93" spans="1:8" s="8" customFormat="1" ht="25.5" outlineLevel="7" x14ac:dyDescent="0.2">
      <c r="A93" s="39" t="s">
        <v>95</v>
      </c>
      <c r="B93" s="27" t="s">
        <v>56</v>
      </c>
      <c r="C93" s="23" t="s">
        <v>84</v>
      </c>
      <c r="D93" s="23" t="s">
        <v>58</v>
      </c>
      <c r="E93" s="24"/>
      <c r="F93" s="25">
        <f t="shared" si="22"/>
        <v>24000</v>
      </c>
      <c r="G93" s="25">
        <f t="shared" si="22"/>
        <v>24000</v>
      </c>
      <c r="H93" s="25">
        <f t="shared" si="22"/>
        <v>24000</v>
      </c>
    </row>
    <row r="94" spans="1:8" s="8" customFormat="1" outlineLevel="7" x14ac:dyDescent="0.2">
      <c r="A94" s="38" t="s">
        <v>96</v>
      </c>
      <c r="B94" s="26" t="s">
        <v>53</v>
      </c>
      <c r="C94" s="23" t="s">
        <v>84</v>
      </c>
      <c r="D94" s="23" t="s">
        <v>58</v>
      </c>
      <c r="E94" s="24" t="s">
        <v>59</v>
      </c>
      <c r="F94" s="25">
        <f t="shared" si="22"/>
        <v>24000</v>
      </c>
      <c r="G94" s="25">
        <f t="shared" si="22"/>
        <v>24000</v>
      </c>
      <c r="H94" s="25">
        <f t="shared" si="22"/>
        <v>24000</v>
      </c>
    </row>
    <row r="95" spans="1:8" s="8" customFormat="1" outlineLevel="7" x14ac:dyDescent="0.2">
      <c r="A95" s="39" t="s">
        <v>97</v>
      </c>
      <c r="B95" s="27" t="s">
        <v>54</v>
      </c>
      <c r="C95" s="23" t="s">
        <v>84</v>
      </c>
      <c r="D95" s="23" t="s">
        <v>58</v>
      </c>
      <c r="E95" s="24" t="s">
        <v>60</v>
      </c>
      <c r="F95" s="25">
        <v>24000</v>
      </c>
      <c r="G95" s="25">
        <v>24000</v>
      </c>
      <c r="H95" s="25">
        <v>24000</v>
      </c>
    </row>
    <row r="96" spans="1:8" s="8" customFormat="1" ht="38.25" outlineLevel="3" x14ac:dyDescent="0.2">
      <c r="A96" s="23" t="s">
        <v>98</v>
      </c>
      <c r="B96" s="24" t="s">
        <v>10</v>
      </c>
      <c r="C96" s="23" t="s">
        <v>85</v>
      </c>
      <c r="D96" s="23" t="s">
        <v>0</v>
      </c>
      <c r="E96" s="24" t="s">
        <v>0</v>
      </c>
      <c r="F96" s="25">
        <f>F97</f>
        <v>5000</v>
      </c>
      <c r="G96" s="25">
        <f t="shared" ref="G96:H96" si="23">G97</f>
        <v>5000</v>
      </c>
      <c r="H96" s="25">
        <f t="shared" si="23"/>
        <v>5000</v>
      </c>
    </row>
    <row r="97" spans="1:8" s="8" customFormat="1" outlineLevel="7" x14ac:dyDescent="0.2">
      <c r="A97" s="39" t="s">
        <v>99</v>
      </c>
      <c r="B97" s="27" t="s">
        <v>35</v>
      </c>
      <c r="C97" s="23" t="s">
        <v>85</v>
      </c>
      <c r="D97" s="23" t="s">
        <v>37</v>
      </c>
      <c r="E97" s="24" t="s">
        <v>0</v>
      </c>
      <c r="F97" s="25">
        <f>F98</f>
        <v>5000</v>
      </c>
      <c r="G97" s="25">
        <f t="shared" ref="G97:H97" si="24">G98</f>
        <v>5000</v>
      </c>
      <c r="H97" s="25">
        <f t="shared" si="24"/>
        <v>5000</v>
      </c>
    </row>
    <row r="98" spans="1:8" s="8" customFormat="1" outlineLevel="7" x14ac:dyDescent="0.2">
      <c r="A98" s="39" t="s">
        <v>100</v>
      </c>
      <c r="B98" s="27" t="s">
        <v>51</v>
      </c>
      <c r="C98" s="23" t="s">
        <v>85</v>
      </c>
      <c r="D98" s="23" t="s">
        <v>11</v>
      </c>
      <c r="E98" s="24"/>
      <c r="F98" s="25">
        <f>F99</f>
        <v>5000</v>
      </c>
      <c r="G98" s="25">
        <f t="shared" ref="G98:H98" si="25">G99</f>
        <v>5000</v>
      </c>
      <c r="H98" s="25">
        <f t="shared" si="25"/>
        <v>5000</v>
      </c>
    </row>
    <row r="99" spans="1:8" s="8" customFormat="1" outlineLevel="7" x14ac:dyDescent="0.2">
      <c r="A99" s="38" t="s">
        <v>101</v>
      </c>
      <c r="B99" s="26" t="s">
        <v>45</v>
      </c>
      <c r="C99" s="23" t="s">
        <v>85</v>
      </c>
      <c r="D99" s="23" t="s">
        <v>11</v>
      </c>
      <c r="E99" s="24" t="s">
        <v>47</v>
      </c>
      <c r="F99" s="25">
        <f>F100</f>
        <v>5000</v>
      </c>
      <c r="G99" s="25">
        <f t="shared" ref="G99:H99" si="26">G100</f>
        <v>5000</v>
      </c>
      <c r="H99" s="25">
        <f t="shared" si="26"/>
        <v>5000</v>
      </c>
    </row>
    <row r="100" spans="1:8" s="8" customFormat="1" ht="38.25" outlineLevel="7" x14ac:dyDescent="0.2">
      <c r="A100" s="39" t="s">
        <v>102</v>
      </c>
      <c r="B100" s="27" t="s">
        <v>10</v>
      </c>
      <c r="C100" s="23" t="s">
        <v>85</v>
      </c>
      <c r="D100" s="23" t="s">
        <v>11</v>
      </c>
      <c r="E100" s="24" t="s">
        <v>52</v>
      </c>
      <c r="F100" s="25">
        <v>5000</v>
      </c>
      <c r="G100" s="25">
        <v>5000</v>
      </c>
      <c r="H100" s="25">
        <v>5000</v>
      </c>
    </row>
    <row r="101" spans="1:8" s="8" customFormat="1" ht="25.5" outlineLevel="3" x14ac:dyDescent="0.2">
      <c r="A101" s="23" t="s">
        <v>103</v>
      </c>
      <c r="B101" s="24" t="s">
        <v>256</v>
      </c>
      <c r="C101" s="23" t="s">
        <v>153</v>
      </c>
      <c r="D101" s="23" t="s">
        <v>0</v>
      </c>
      <c r="E101" s="24" t="s">
        <v>0</v>
      </c>
      <c r="F101" s="25">
        <f>F102+F106</f>
        <v>15500</v>
      </c>
      <c r="G101" s="25">
        <f t="shared" ref="G101:H101" si="27">G102+G106</f>
        <v>15500</v>
      </c>
      <c r="H101" s="25">
        <f t="shared" si="27"/>
        <v>15500</v>
      </c>
    </row>
    <row r="102" spans="1:8" s="8" customFormat="1" ht="25.5" outlineLevel="7" x14ac:dyDescent="0.2">
      <c r="A102" s="39" t="s">
        <v>217</v>
      </c>
      <c r="B102" s="27" t="s">
        <v>19</v>
      </c>
      <c r="C102" s="23" t="s">
        <v>153</v>
      </c>
      <c r="D102" s="23" t="s">
        <v>18</v>
      </c>
      <c r="E102" s="24" t="s">
        <v>0</v>
      </c>
      <c r="F102" s="25">
        <f>F103</f>
        <v>15000</v>
      </c>
      <c r="G102" s="25">
        <f t="shared" ref="G102:H102" si="28">G103</f>
        <v>15000</v>
      </c>
      <c r="H102" s="25">
        <f t="shared" si="28"/>
        <v>15000</v>
      </c>
    </row>
    <row r="103" spans="1:8" s="8" customFormat="1" ht="38.25" outlineLevel="7" x14ac:dyDescent="0.2">
      <c r="A103" s="39" t="s">
        <v>218</v>
      </c>
      <c r="B103" s="27" t="s">
        <v>20</v>
      </c>
      <c r="C103" s="23" t="s">
        <v>153</v>
      </c>
      <c r="D103" s="23" t="s">
        <v>17</v>
      </c>
      <c r="E103" s="24"/>
      <c r="F103" s="25">
        <f>F104</f>
        <v>15000</v>
      </c>
      <c r="G103" s="25">
        <f t="shared" ref="G103:H103" si="29">G104</f>
        <v>15000</v>
      </c>
      <c r="H103" s="25">
        <f t="shared" si="29"/>
        <v>15000</v>
      </c>
    </row>
    <row r="104" spans="1:8" s="8" customFormat="1" outlineLevel="7" x14ac:dyDescent="0.2">
      <c r="A104" s="38" t="s">
        <v>219</v>
      </c>
      <c r="B104" s="26" t="s">
        <v>156</v>
      </c>
      <c r="C104" s="23" t="s">
        <v>153</v>
      </c>
      <c r="D104" s="23" t="s">
        <v>17</v>
      </c>
      <c r="E104" s="24" t="s">
        <v>154</v>
      </c>
      <c r="F104" s="25">
        <f>F105</f>
        <v>15000</v>
      </c>
      <c r="G104" s="25">
        <f t="shared" ref="G104:H104" si="30">G105</f>
        <v>15000</v>
      </c>
      <c r="H104" s="25">
        <f t="shared" si="30"/>
        <v>15000</v>
      </c>
    </row>
    <row r="105" spans="1:8" s="8" customFormat="1" ht="25.5" outlineLevel="7" x14ac:dyDescent="0.2">
      <c r="A105" s="39" t="s">
        <v>220</v>
      </c>
      <c r="B105" s="27" t="s">
        <v>157</v>
      </c>
      <c r="C105" s="23" t="s">
        <v>153</v>
      </c>
      <c r="D105" s="23" t="s">
        <v>17</v>
      </c>
      <c r="E105" s="24" t="s">
        <v>155</v>
      </c>
      <c r="F105" s="25">
        <v>15000</v>
      </c>
      <c r="G105" s="25">
        <v>15000</v>
      </c>
      <c r="H105" s="25">
        <v>15000</v>
      </c>
    </row>
    <row r="106" spans="1:8" s="8" customFormat="1" outlineLevel="7" x14ac:dyDescent="0.2">
      <c r="A106" s="42" t="s">
        <v>221</v>
      </c>
      <c r="B106" s="30" t="s">
        <v>35</v>
      </c>
      <c r="C106" s="23" t="s">
        <v>153</v>
      </c>
      <c r="D106" s="23" t="s">
        <v>37</v>
      </c>
      <c r="E106" s="24"/>
      <c r="F106" s="25">
        <f>F107</f>
        <v>500</v>
      </c>
      <c r="G106" s="25">
        <f t="shared" ref="G106:H106" si="31">G107</f>
        <v>500</v>
      </c>
      <c r="H106" s="25">
        <f t="shared" si="31"/>
        <v>500</v>
      </c>
    </row>
    <row r="107" spans="1:8" s="8" customFormat="1" outlineLevel="7" x14ac:dyDescent="0.2">
      <c r="A107" s="42" t="s">
        <v>222</v>
      </c>
      <c r="B107" s="30" t="s">
        <v>36</v>
      </c>
      <c r="C107" s="23" t="s">
        <v>153</v>
      </c>
      <c r="D107" s="23" t="s">
        <v>38</v>
      </c>
      <c r="E107" s="24"/>
      <c r="F107" s="25">
        <f>F108</f>
        <v>500</v>
      </c>
      <c r="G107" s="25">
        <f t="shared" ref="G107:H107" si="32">G108</f>
        <v>500</v>
      </c>
      <c r="H107" s="25">
        <f t="shared" si="32"/>
        <v>500</v>
      </c>
    </row>
    <row r="108" spans="1:8" s="8" customFormat="1" outlineLevel="7" x14ac:dyDescent="0.2">
      <c r="A108" s="38" t="s">
        <v>223</v>
      </c>
      <c r="B108" s="26" t="s">
        <v>156</v>
      </c>
      <c r="C108" s="23" t="s">
        <v>153</v>
      </c>
      <c r="D108" s="23" t="s">
        <v>38</v>
      </c>
      <c r="E108" s="24" t="s">
        <v>154</v>
      </c>
      <c r="F108" s="25">
        <f>F109</f>
        <v>500</v>
      </c>
      <c r="G108" s="25">
        <f t="shared" ref="G108:H108" si="33">G109</f>
        <v>500</v>
      </c>
      <c r="H108" s="25">
        <f t="shared" si="33"/>
        <v>500</v>
      </c>
    </row>
    <row r="109" spans="1:8" s="8" customFormat="1" ht="25.5" outlineLevel="7" x14ac:dyDescent="0.2">
      <c r="A109" s="39" t="s">
        <v>224</v>
      </c>
      <c r="B109" s="27" t="s">
        <v>157</v>
      </c>
      <c r="C109" s="23" t="s">
        <v>153</v>
      </c>
      <c r="D109" s="23" t="s">
        <v>38</v>
      </c>
      <c r="E109" s="24" t="s">
        <v>155</v>
      </c>
      <c r="F109" s="25">
        <v>500</v>
      </c>
      <c r="G109" s="25">
        <v>500</v>
      </c>
      <c r="H109" s="25">
        <v>500</v>
      </c>
    </row>
    <row r="110" spans="1:8" s="8" customFormat="1" ht="78.75" customHeight="1" outlineLevel="3" x14ac:dyDescent="0.2">
      <c r="A110" s="23" t="s">
        <v>225</v>
      </c>
      <c r="B110" s="24" t="s">
        <v>158</v>
      </c>
      <c r="C110" s="23" t="s">
        <v>86</v>
      </c>
      <c r="D110" s="23" t="s">
        <v>0</v>
      </c>
      <c r="E110" s="24" t="s">
        <v>0</v>
      </c>
      <c r="F110" s="25">
        <f t="shared" ref="F110:H113" si="34">F111</f>
        <v>16100</v>
      </c>
      <c r="G110" s="25">
        <f t="shared" si="34"/>
        <v>0</v>
      </c>
      <c r="H110" s="25">
        <f t="shared" si="34"/>
        <v>0</v>
      </c>
    </row>
    <row r="111" spans="1:8" s="8" customFormat="1" outlineLevel="7" x14ac:dyDescent="0.2">
      <c r="A111" s="42" t="s">
        <v>226</v>
      </c>
      <c r="B111" s="30" t="s">
        <v>43</v>
      </c>
      <c r="C111" s="23" t="s">
        <v>86</v>
      </c>
      <c r="D111" s="23" t="s">
        <v>65</v>
      </c>
      <c r="E111" s="24" t="s">
        <v>0</v>
      </c>
      <c r="F111" s="25">
        <f t="shared" si="34"/>
        <v>16100</v>
      </c>
      <c r="G111" s="25">
        <f t="shared" si="34"/>
        <v>0</v>
      </c>
      <c r="H111" s="25">
        <f t="shared" si="34"/>
        <v>0</v>
      </c>
    </row>
    <row r="112" spans="1:8" s="8" customFormat="1" outlineLevel="7" x14ac:dyDescent="0.2">
      <c r="A112" s="42" t="s">
        <v>31</v>
      </c>
      <c r="B112" s="30" t="s">
        <v>44</v>
      </c>
      <c r="C112" s="23" t="s">
        <v>86</v>
      </c>
      <c r="D112" s="23" t="s">
        <v>7</v>
      </c>
      <c r="E112" s="24"/>
      <c r="F112" s="25">
        <f t="shared" si="34"/>
        <v>16100</v>
      </c>
      <c r="G112" s="25">
        <f t="shared" si="34"/>
        <v>0</v>
      </c>
      <c r="H112" s="25">
        <f t="shared" si="34"/>
        <v>0</v>
      </c>
    </row>
    <row r="113" spans="1:8" s="8" customFormat="1" ht="38.25" outlineLevel="7" x14ac:dyDescent="0.2">
      <c r="A113" s="39" t="s">
        <v>227</v>
      </c>
      <c r="B113" s="27" t="s">
        <v>63</v>
      </c>
      <c r="C113" s="23" t="s">
        <v>86</v>
      </c>
      <c r="D113" s="23" t="s">
        <v>7</v>
      </c>
      <c r="E113" s="24" t="s">
        <v>66</v>
      </c>
      <c r="F113" s="25">
        <f t="shared" si="34"/>
        <v>16100</v>
      </c>
      <c r="G113" s="25">
        <v>0</v>
      </c>
      <c r="H113" s="25">
        <f t="shared" si="34"/>
        <v>0</v>
      </c>
    </row>
    <row r="114" spans="1:8" s="8" customFormat="1" ht="25.5" outlineLevel="7" x14ac:dyDescent="0.2">
      <c r="A114" s="39" t="s">
        <v>228</v>
      </c>
      <c r="B114" s="27" t="s">
        <v>64</v>
      </c>
      <c r="C114" s="23" t="s">
        <v>86</v>
      </c>
      <c r="D114" s="23" t="s">
        <v>7</v>
      </c>
      <c r="E114" s="24" t="s">
        <v>67</v>
      </c>
      <c r="F114" s="25">
        <v>16100</v>
      </c>
      <c r="G114" s="25">
        <v>16100</v>
      </c>
      <c r="H114" s="25">
        <v>0</v>
      </c>
    </row>
    <row r="115" spans="1:8" s="8" customFormat="1" ht="63.75" outlineLevel="7" x14ac:dyDescent="0.2">
      <c r="A115" s="39" t="s">
        <v>229</v>
      </c>
      <c r="B115" s="27" t="s">
        <v>159</v>
      </c>
      <c r="C115" s="23" t="s">
        <v>160</v>
      </c>
      <c r="D115" s="23"/>
      <c r="E115" s="24"/>
      <c r="F115" s="25">
        <f>F116</f>
        <v>138252.85999999999</v>
      </c>
      <c r="G115" s="25">
        <f t="shared" ref="G115:H118" si="35">G116</f>
        <v>0</v>
      </c>
      <c r="H115" s="25">
        <f t="shared" si="35"/>
        <v>0</v>
      </c>
    </row>
    <row r="116" spans="1:8" s="8" customFormat="1" outlineLevel="7" x14ac:dyDescent="0.2">
      <c r="A116" s="42" t="s">
        <v>230</v>
      </c>
      <c r="B116" s="30" t="s">
        <v>43</v>
      </c>
      <c r="C116" s="23" t="s">
        <v>160</v>
      </c>
      <c r="D116" s="23" t="s">
        <v>65</v>
      </c>
      <c r="E116" s="24"/>
      <c r="F116" s="25">
        <f>F117</f>
        <v>138252.85999999999</v>
      </c>
      <c r="G116" s="25">
        <f t="shared" si="35"/>
        <v>0</v>
      </c>
      <c r="H116" s="25">
        <f t="shared" si="35"/>
        <v>0</v>
      </c>
    </row>
    <row r="117" spans="1:8" s="8" customFormat="1" outlineLevel="7" x14ac:dyDescent="0.2">
      <c r="A117" s="42" t="s">
        <v>231</v>
      </c>
      <c r="B117" s="30" t="s">
        <v>44</v>
      </c>
      <c r="C117" s="23" t="s">
        <v>160</v>
      </c>
      <c r="D117" s="23" t="s">
        <v>7</v>
      </c>
      <c r="E117" s="24"/>
      <c r="F117" s="25">
        <f>F118</f>
        <v>138252.85999999999</v>
      </c>
      <c r="G117" s="25">
        <f t="shared" si="35"/>
        <v>0</v>
      </c>
      <c r="H117" s="25">
        <f t="shared" si="35"/>
        <v>0</v>
      </c>
    </row>
    <row r="118" spans="1:8" s="8" customFormat="1" ht="38.25" outlineLevel="7" x14ac:dyDescent="0.2">
      <c r="A118" s="39" t="s">
        <v>232</v>
      </c>
      <c r="B118" s="27" t="s">
        <v>63</v>
      </c>
      <c r="C118" s="23" t="s">
        <v>160</v>
      </c>
      <c r="D118" s="23" t="s">
        <v>7</v>
      </c>
      <c r="E118" s="24" t="s">
        <v>66</v>
      </c>
      <c r="F118" s="25">
        <f>F119</f>
        <v>138252.85999999999</v>
      </c>
      <c r="G118" s="25">
        <f t="shared" si="35"/>
        <v>0</v>
      </c>
      <c r="H118" s="25">
        <f t="shared" si="35"/>
        <v>0</v>
      </c>
    </row>
    <row r="119" spans="1:8" s="8" customFormat="1" ht="25.5" outlineLevel="7" x14ac:dyDescent="0.2">
      <c r="A119" s="39" t="s">
        <v>233</v>
      </c>
      <c r="B119" s="27" t="s">
        <v>64</v>
      </c>
      <c r="C119" s="23" t="s">
        <v>160</v>
      </c>
      <c r="D119" s="23" t="s">
        <v>7</v>
      </c>
      <c r="E119" s="24" t="s">
        <v>67</v>
      </c>
      <c r="F119" s="25">
        <v>138252.85999999999</v>
      </c>
      <c r="G119" s="25">
        <v>0</v>
      </c>
      <c r="H119" s="25">
        <v>0</v>
      </c>
    </row>
    <row r="120" spans="1:8" s="8" customFormat="1" ht="63.75" outlineLevel="7" x14ac:dyDescent="0.2">
      <c r="A120" s="39" t="s">
        <v>234</v>
      </c>
      <c r="B120" s="27" t="s">
        <v>161</v>
      </c>
      <c r="C120" s="23" t="s">
        <v>162</v>
      </c>
      <c r="D120" s="23"/>
      <c r="E120" s="24"/>
      <c r="F120" s="25">
        <f>F121</f>
        <v>2006510</v>
      </c>
      <c r="G120" s="25">
        <f t="shared" ref="G120:H120" si="36">G121</f>
        <v>0</v>
      </c>
      <c r="H120" s="25">
        <f t="shared" si="36"/>
        <v>0</v>
      </c>
    </row>
    <row r="121" spans="1:8" s="8" customFormat="1" outlineLevel="7" x14ac:dyDescent="0.2">
      <c r="A121" s="42" t="s">
        <v>235</v>
      </c>
      <c r="B121" s="30" t="s">
        <v>43</v>
      </c>
      <c r="C121" s="23" t="s">
        <v>162</v>
      </c>
      <c r="D121" s="23" t="s">
        <v>65</v>
      </c>
      <c r="E121" s="24"/>
      <c r="F121" s="25">
        <f>F122</f>
        <v>2006510</v>
      </c>
      <c r="G121" s="25">
        <f t="shared" ref="G121:H121" si="37">G122</f>
        <v>0</v>
      </c>
      <c r="H121" s="25">
        <f t="shared" si="37"/>
        <v>0</v>
      </c>
    </row>
    <row r="122" spans="1:8" s="8" customFormat="1" outlineLevel="7" x14ac:dyDescent="0.2">
      <c r="A122" s="42" t="s">
        <v>236</v>
      </c>
      <c r="B122" s="30" t="s">
        <v>44</v>
      </c>
      <c r="C122" s="23" t="s">
        <v>162</v>
      </c>
      <c r="D122" s="23" t="s">
        <v>7</v>
      </c>
      <c r="E122" s="24"/>
      <c r="F122" s="25">
        <f>F123</f>
        <v>2006510</v>
      </c>
      <c r="G122" s="25">
        <f t="shared" ref="G122:H122" si="38">G123</f>
        <v>0</v>
      </c>
      <c r="H122" s="25">
        <f t="shared" si="38"/>
        <v>0</v>
      </c>
    </row>
    <row r="123" spans="1:8" s="8" customFormat="1" outlineLevel="7" x14ac:dyDescent="0.2">
      <c r="A123" s="43" t="s">
        <v>237</v>
      </c>
      <c r="B123" s="31" t="s">
        <v>41</v>
      </c>
      <c r="C123" s="23" t="s">
        <v>162</v>
      </c>
      <c r="D123" s="23" t="s">
        <v>7</v>
      </c>
      <c r="E123" s="24" t="s">
        <v>39</v>
      </c>
      <c r="F123" s="25">
        <f>F124</f>
        <v>2006510</v>
      </c>
      <c r="G123" s="25">
        <f t="shared" ref="G123:H123" si="39">G124</f>
        <v>0</v>
      </c>
      <c r="H123" s="25">
        <f t="shared" si="39"/>
        <v>0</v>
      </c>
    </row>
    <row r="124" spans="1:8" s="8" customFormat="1" outlineLevel="7" x14ac:dyDescent="0.2">
      <c r="A124" s="40" t="s">
        <v>238</v>
      </c>
      <c r="B124" s="28" t="s">
        <v>42</v>
      </c>
      <c r="C124" s="23" t="s">
        <v>162</v>
      </c>
      <c r="D124" s="23" t="s">
        <v>7</v>
      </c>
      <c r="E124" s="24" t="s">
        <v>40</v>
      </c>
      <c r="F124" s="25">
        <v>2006510</v>
      </c>
      <c r="G124" s="25">
        <v>0</v>
      </c>
      <c r="H124" s="25">
        <v>0</v>
      </c>
    </row>
    <row r="125" spans="1:8" s="8" customFormat="1" ht="25.5" outlineLevel="7" x14ac:dyDescent="0.2">
      <c r="A125" s="39" t="s">
        <v>239</v>
      </c>
      <c r="B125" s="27" t="s">
        <v>166</v>
      </c>
      <c r="C125" s="23" t="s">
        <v>163</v>
      </c>
      <c r="D125" s="23"/>
      <c r="E125" s="24"/>
      <c r="F125" s="25">
        <f>F126</f>
        <v>0</v>
      </c>
      <c r="G125" s="25">
        <f t="shared" ref="G125:H125" si="40">G126</f>
        <v>992187.26</v>
      </c>
      <c r="H125" s="25">
        <f t="shared" si="40"/>
        <v>831383.01</v>
      </c>
    </row>
    <row r="126" spans="1:8" s="8" customFormat="1" ht="38.25" outlineLevel="7" x14ac:dyDescent="0.2">
      <c r="A126" s="39" t="s">
        <v>240</v>
      </c>
      <c r="B126" s="27" t="s">
        <v>167</v>
      </c>
      <c r="C126" s="23" t="s">
        <v>163</v>
      </c>
      <c r="D126" s="23" t="s">
        <v>164</v>
      </c>
      <c r="E126" s="24"/>
      <c r="F126" s="25">
        <f>F127</f>
        <v>0</v>
      </c>
      <c r="G126" s="25">
        <f t="shared" ref="G126:H126" si="41">G127</f>
        <v>992187.26</v>
      </c>
      <c r="H126" s="25">
        <f t="shared" si="41"/>
        <v>831383.01</v>
      </c>
    </row>
    <row r="127" spans="1:8" s="8" customFormat="1" outlineLevel="7" x14ac:dyDescent="0.2">
      <c r="A127" s="39" t="s">
        <v>241</v>
      </c>
      <c r="B127" s="27" t="s">
        <v>168</v>
      </c>
      <c r="C127" s="23" t="s">
        <v>163</v>
      </c>
      <c r="D127" s="23" t="s">
        <v>165</v>
      </c>
      <c r="E127" s="24"/>
      <c r="F127" s="25">
        <f>F128</f>
        <v>0</v>
      </c>
      <c r="G127" s="25">
        <f t="shared" ref="G127:H127" si="42">G128</f>
        <v>992187.26</v>
      </c>
      <c r="H127" s="25">
        <f t="shared" si="42"/>
        <v>831383.01</v>
      </c>
    </row>
    <row r="128" spans="1:8" s="8" customFormat="1" outlineLevel="7" x14ac:dyDescent="0.2">
      <c r="A128" s="43" t="s">
        <v>242</v>
      </c>
      <c r="B128" s="31" t="s">
        <v>41</v>
      </c>
      <c r="C128" s="23" t="s">
        <v>163</v>
      </c>
      <c r="D128" s="23" t="s">
        <v>165</v>
      </c>
      <c r="E128" s="24" t="s">
        <v>39</v>
      </c>
      <c r="F128" s="25">
        <f>F129</f>
        <v>0</v>
      </c>
      <c r="G128" s="25">
        <f t="shared" ref="G128:H128" si="43">G129</f>
        <v>992187.26</v>
      </c>
      <c r="H128" s="25">
        <f t="shared" si="43"/>
        <v>831383.01</v>
      </c>
    </row>
    <row r="129" spans="1:8" s="8" customFormat="1" outlineLevel="7" x14ac:dyDescent="0.2">
      <c r="A129" s="40" t="s">
        <v>243</v>
      </c>
      <c r="B129" s="28" t="s">
        <v>42</v>
      </c>
      <c r="C129" s="23" t="s">
        <v>163</v>
      </c>
      <c r="D129" s="23" t="s">
        <v>165</v>
      </c>
      <c r="E129" s="24" t="s">
        <v>40</v>
      </c>
      <c r="F129" s="25">
        <v>0</v>
      </c>
      <c r="G129" s="25">
        <v>992187.26</v>
      </c>
      <c r="H129" s="25">
        <v>831383.01</v>
      </c>
    </row>
    <row r="130" spans="1:8" s="8" customFormat="1" ht="63.75" outlineLevel="3" x14ac:dyDescent="0.2">
      <c r="A130" s="23" t="s">
        <v>244</v>
      </c>
      <c r="B130" s="24" t="s">
        <v>169</v>
      </c>
      <c r="C130" s="23" t="s">
        <v>87</v>
      </c>
      <c r="D130" s="23" t="s">
        <v>0</v>
      </c>
      <c r="E130" s="24" t="s">
        <v>0</v>
      </c>
      <c r="F130" s="25">
        <f>F131</f>
        <v>80120</v>
      </c>
      <c r="G130" s="25">
        <f>G131</f>
        <v>83313</v>
      </c>
      <c r="H130" s="25">
        <v>0</v>
      </c>
    </row>
    <row r="131" spans="1:8" s="8" customFormat="1" ht="63.75" outlineLevel="7" x14ac:dyDescent="0.2">
      <c r="A131" s="41" t="s">
        <v>245</v>
      </c>
      <c r="B131" s="29" t="s">
        <v>33</v>
      </c>
      <c r="C131" s="23" t="s">
        <v>87</v>
      </c>
      <c r="D131" s="23" t="s">
        <v>31</v>
      </c>
      <c r="E131" s="24" t="s">
        <v>0</v>
      </c>
      <c r="F131" s="25">
        <f t="shared" ref="F131:H133" si="44">F132</f>
        <v>80120</v>
      </c>
      <c r="G131" s="25">
        <f t="shared" si="44"/>
        <v>83313</v>
      </c>
      <c r="H131" s="25">
        <f t="shared" si="44"/>
        <v>0</v>
      </c>
    </row>
    <row r="132" spans="1:8" s="8" customFormat="1" ht="25.5" outlineLevel="7" x14ac:dyDescent="0.2">
      <c r="A132" s="41" t="s">
        <v>32</v>
      </c>
      <c r="B132" s="29" t="s">
        <v>34</v>
      </c>
      <c r="C132" s="23" t="s">
        <v>87</v>
      </c>
      <c r="D132" s="23" t="s">
        <v>32</v>
      </c>
      <c r="E132" s="24"/>
      <c r="F132" s="25">
        <f t="shared" si="44"/>
        <v>80120</v>
      </c>
      <c r="G132" s="25">
        <f t="shared" si="44"/>
        <v>83313</v>
      </c>
      <c r="H132" s="25">
        <f t="shared" si="44"/>
        <v>0</v>
      </c>
    </row>
    <row r="133" spans="1:8" s="8" customFormat="1" outlineLevel="7" x14ac:dyDescent="0.2">
      <c r="A133" s="39" t="s">
        <v>246</v>
      </c>
      <c r="B133" s="27" t="s">
        <v>68</v>
      </c>
      <c r="C133" s="23" t="s">
        <v>87</v>
      </c>
      <c r="D133" s="23" t="s">
        <v>32</v>
      </c>
      <c r="E133" s="24" t="s">
        <v>70</v>
      </c>
      <c r="F133" s="25">
        <f t="shared" si="44"/>
        <v>80120</v>
      </c>
      <c r="G133" s="25">
        <f t="shared" si="44"/>
        <v>83313</v>
      </c>
      <c r="H133" s="25">
        <f t="shared" si="44"/>
        <v>0</v>
      </c>
    </row>
    <row r="134" spans="1:8" s="8" customFormat="1" outlineLevel="7" x14ac:dyDescent="0.2">
      <c r="A134" s="39" t="s">
        <v>247</v>
      </c>
      <c r="B134" s="27" t="s">
        <v>69</v>
      </c>
      <c r="C134" s="23" t="s">
        <v>87</v>
      </c>
      <c r="D134" s="23" t="s">
        <v>32</v>
      </c>
      <c r="E134" s="24" t="s">
        <v>71</v>
      </c>
      <c r="F134" s="25">
        <f>61536.1+18583.9</f>
        <v>80120</v>
      </c>
      <c r="G134" s="25">
        <f>63988.48+19324.52</f>
        <v>83313</v>
      </c>
      <c r="H134" s="25">
        <v>0</v>
      </c>
    </row>
    <row r="135" spans="1:8" s="8" customFormat="1" ht="76.5" outlineLevel="3" x14ac:dyDescent="0.2">
      <c r="A135" s="23" t="s">
        <v>248</v>
      </c>
      <c r="B135" s="24" t="s">
        <v>170</v>
      </c>
      <c r="C135" s="23" t="s">
        <v>88</v>
      </c>
      <c r="D135" s="23" t="s">
        <v>0</v>
      </c>
      <c r="E135" s="24" t="s">
        <v>0</v>
      </c>
      <c r="F135" s="25">
        <f>F136</f>
        <v>1145</v>
      </c>
      <c r="G135" s="25">
        <f t="shared" ref="G135:H135" si="45">G136</f>
        <v>1145</v>
      </c>
      <c r="H135" s="25">
        <f t="shared" si="45"/>
        <v>1145</v>
      </c>
    </row>
    <row r="136" spans="1:8" s="8" customFormat="1" ht="25.5" outlineLevel="7" x14ac:dyDescent="0.2">
      <c r="A136" s="39" t="s">
        <v>249</v>
      </c>
      <c r="B136" s="27" t="s">
        <v>19</v>
      </c>
      <c r="C136" s="23" t="s">
        <v>88</v>
      </c>
      <c r="D136" s="23" t="s">
        <v>18</v>
      </c>
      <c r="E136" s="24" t="s">
        <v>0</v>
      </c>
      <c r="F136" s="25">
        <f>F137</f>
        <v>1145</v>
      </c>
      <c r="G136" s="25">
        <f t="shared" ref="G136:H136" si="46">G137</f>
        <v>1145</v>
      </c>
      <c r="H136" s="25">
        <f t="shared" si="46"/>
        <v>1145</v>
      </c>
    </row>
    <row r="137" spans="1:8" s="8" customFormat="1" ht="38.25" outlineLevel="7" x14ac:dyDescent="0.2">
      <c r="A137" s="39" t="s">
        <v>250</v>
      </c>
      <c r="B137" s="27" t="s">
        <v>20</v>
      </c>
      <c r="C137" s="23" t="s">
        <v>88</v>
      </c>
      <c r="D137" s="23" t="s">
        <v>17</v>
      </c>
      <c r="E137" s="24"/>
      <c r="F137" s="25">
        <f>F138</f>
        <v>1145</v>
      </c>
      <c r="G137" s="25">
        <f t="shared" ref="G137:H137" si="47">G138</f>
        <v>1145</v>
      </c>
      <c r="H137" s="25">
        <f t="shared" si="47"/>
        <v>1145</v>
      </c>
    </row>
    <row r="138" spans="1:8" s="8" customFormat="1" ht="12.75" customHeight="1" x14ac:dyDescent="0.2">
      <c r="A138" s="38" t="s">
        <v>251</v>
      </c>
      <c r="B138" s="26" t="s">
        <v>45</v>
      </c>
      <c r="C138" s="23" t="s">
        <v>88</v>
      </c>
      <c r="D138" s="23" t="s">
        <v>17</v>
      </c>
      <c r="E138" s="24" t="s">
        <v>47</v>
      </c>
      <c r="F138" s="25">
        <f>F139</f>
        <v>1145</v>
      </c>
      <c r="G138" s="25">
        <f t="shared" ref="G138:H138" si="48">G139</f>
        <v>1145</v>
      </c>
      <c r="H138" s="25">
        <f t="shared" si="48"/>
        <v>1145</v>
      </c>
    </row>
    <row r="139" spans="1:8" s="8" customFormat="1" ht="12.75" customHeight="1" x14ac:dyDescent="0.2">
      <c r="A139" s="39" t="s">
        <v>252</v>
      </c>
      <c r="B139" s="27" t="s">
        <v>61</v>
      </c>
      <c r="C139" s="23" t="s">
        <v>88</v>
      </c>
      <c r="D139" s="23" t="s">
        <v>17</v>
      </c>
      <c r="E139" s="24" t="s">
        <v>62</v>
      </c>
      <c r="F139" s="25">
        <v>1145</v>
      </c>
      <c r="G139" s="25">
        <v>1145</v>
      </c>
      <c r="H139" s="25">
        <v>1145</v>
      </c>
    </row>
    <row r="140" spans="1:8" s="8" customFormat="1" ht="12.75" customHeight="1" x14ac:dyDescent="0.2">
      <c r="A140" s="39" t="s">
        <v>253</v>
      </c>
      <c r="B140" s="27" t="s">
        <v>89</v>
      </c>
      <c r="C140" s="23"/>
      <c r="D140" s="23"/>
      <c r="E140" s="24"/>
      <c r="F140" s="25">
        <v>0</v>
      </c>
      <c r="G140" s="25">
        <v>124184.25</v>
      </c>
      <c r="H140" s="25">
        <v>248588.5</v>
      </c>
    </row>
    <row r="141" spans="1:8" s="9" customFormat="1" ht="12.75" customHeight="1" x14ac:dyDescent="0.2">
      <c r="A141" s="44" t="s">
        <v>254</v>
      </c>
      <c r="B141" s="32" t="s">
        <v>72</v>
      </c>
      <c r="C141" s="32"/>
      <c r="D141" s="32"/>
      <c r="E141" s="32"/>
      <c r="F141" s="33">
        <f>F71+F13</f>
        <v>6324505.0000000009</v>
      </c>
      <c r="G141" s="33">
        <f>G71+G13+G140</f>
        <v>5051828</v>
      </c>
      <c r="H141" s="33">
        <f>H71+H13+H140</f>
        <v>4972915</v>
      </c>
    </row>
    <row r="142" spans="1:8" ht="12.75" customHeight="1" x14ac:dyDescent="0.2">
      <c r="A142" s="35"/>
      <c r="B142" s="36"/>
    </row>
    <row r="143" spans="1:8" ht="12.75" customHeight="1" x14ac:dyDescent="0.2">
      <c r="A143" s="35"/>
      <c r="B143" s="36"/>
    </row>
    <row r="151" spans="2:2" ht="42.75" customHeight="1" x14ac:dyDescent="0.2">
      <c r="B151" s="1"/>
    </row>
  </sheetData>
  <mergeCells count="5">
    <mergeCell ref="B1:F1"/>
    <mergeCell ref="B3:F3"/>
    <mergeCell ref="B8:H8"/>
    <mergeCell ref="B9:G9"/>
    <mergeCell ref="B10:G10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Илья</cp:lastModifiedBy>
  <cp:lastPrinted>2022-11-16T04:11:33Z</cp:lastPrinted>
  <dcterms:created xsi:type="dcterms:W3CDTF">2002-03-11T10:22:12Z</dcterms:created>
  <dcterms:modified xsi:type="dcterms:W3CDTF">2023-11-10T02:48:38Z</dcterms:modified>
</cp:coreProperties>
</file>